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1"/>
  </bookViews>
  <sheets>
    <sheet name="Group PL" sheetId="1" r:id="rId1"/>
    <sheet name="Bank PL" sheetId="2" r:id="rId2"/>
    <sheet name="BS0304" sheetId="3" r:id="rId3"/>
    <sheet name="Stmt of Changes in Equity" sheetId="4" r:id="rId4"/>
    <sheet name="Cashflow stmt" sheetId="5" r:id="rId5"/>
  </sheets>
  <definedNames>
    <definedName name="_Regression_Int" localSheetId="2" hidden="1">1</definedName>
    <definedName name="_xlnm.Print_Area" localSheetId="1">'Bank PL'!$A$1:$F$45</definedName>
    <definedName name="_xlnm.Print_Area" localSheetId="2">'BS0304'!$A$1:$G$64</definedName>
    <definedName name="_xlnm.Print_Area" localSheetId="4">'Cashflow stmt'!$A:$L</definedName>
    <definedName name="_xlnm.Print_Area" localSheetId="0">'Group PL'!$A$1:$F$57</definedName>
    <definedName name="_xlnm.Print_Area" localSheetId="3">'Stmt of Changes in Equity'!$A$1:$I$75</definedName>
    <definedName name="Print_Area_MI" localSheetId="2">'BS0304'!$A$4:$G$53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<sst xmlns="http://schemas.openxmlformats.org/spreadsheetml/2006/main" count="294" uniqueCount="159">
  <si>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</si>
  <si>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</si>
  <si>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</si>
  <si>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</si>
  <si>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</si>
  <si>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</si>
  <si>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</si>
  <si>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</si>
  <si>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</si>
  <si>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</si>
  <si>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</si>
  <si>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</si>
  <si>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</si>
  <si>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</si>
  <si>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</si>
  <si>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</si>
  <si>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</si>
  <si>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</si>
  <si>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</si>
  <si>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GROUP</t>
  </si>
  <si>
    <t>BANK</t>
  </si>
  <si>
    <t>Ended</t>
  </si>
  <si>
    <t>-</t>
  </si>
  <si>
    <t xml:space="preserve">Quarter </t>
  </si>
  <si>
    <t>Quarter</t>
  </si>
  <si>
    <t xml:space="preserve">Profit after taxation   </t>
  </si>
  <si>
    <t xml:space="preserve">Income from Islamic Banking </t>
  </si>
  <si>
    <t>Profit before taxation</t>
  </si>
  <si>
    <t>Non-interest income:</t>
  </si>
  <si>
    <t>Dividend from subsidiaries</t>
  </si>
  <si>
    <t>Other Non- interest income</t>
  </si>
  <si>
    <t xml:space="preserve">  Scheme operations:</t>
  </si>
  <si>
    <t xml:space="preserve">   Gross operating income</t>
  </si>
  <si>
    <t xml:space="preserve">   Profit equalisation reserves</t>
  </si>
  <si>
    <t>(These statements should be read in conjunction with the annual financial report for the year ended 30 June 2003)</t>
  </si>
  <si>
    <t>June 2004</t>
  </si>
  <si>
    <t>June 2003</t>
  </si>
  <si>
    <t>Audited Income Statement Of The Bank For The Financial Year Ended June 30, 2004</t>
  </si>
  <si>
    <t>Net profit for the year</t>
  </si>
  <si>
    <t>Taxation &amp; Zakat</t>
  </si>
  <si>
    <t>Audited Income Statement Of The Group For The Financial Year Ended June 30, 2004</t>
  </si>
  <si>
    <t>Year</t>
  </si>
  <si>
    <t>* Adjusted for the effects of bonus entitlement under the Employee Share Option Scheme.</t>
  </si>
  <si>
    <t>Basic and diluted earnings</t>
  </si>
  <si>
    <t xml:space="preserve">   per share</t>
  </si>
  <si>
    <t>*55.9 sen</t>
  </si>
  <si>
    <t>67.3 sen</t>
  </si>
  <si>
    <t>*18.9 sen</t>
  </si>
  <si>
    <t>18.0 sen</t>
  </si>
  <si>
    <t>ASSETS</t>
  </si>
  <si>
    <t>Cash and short-term funds</t>
  </si>
  <si>
    <t>Deposits and placements with financial institutions</t>
  </si>
  <si>
    <t>Securities purchased under resale agreements</t>
  </si>
  <si>
    <t>Dealing securities</t>
  </si>
  <si>
    <t>Investment securities</t>
  </si>
  <si>
    <t>Loans and advances</t>
  </si>
  <si>
    <t>Other assets</t>
  </si>
  <si>
    <t>Statutory deposits with Central Banks</t>
  </si>
  <si>
    <t>Investment in subsidiary companies</t>
  </si>
  <si>
    <t>Investment in associated companies</t>
  </si>
  <si>
    <t>Property, plant and equipment</t>
  </si>
  <si>
    <t>Deferred tax assets</t>
  </si>
  <si>
    <t xml:space="preserve">Life  and Family Takaful fund assets </t>
  </si>
  <si>
    <t>TOTAL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</si>
  <si>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</si>
  <si>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</si>
  <si>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</si>
  <si>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</si>
  <si>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</si>
  <si>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</si>
  <si>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</si>
  <si>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</si>
  <si>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Recourse obligation on loans sold to Cagamas</t>
  </si>
  <si>
    <t>Provision for taxation and zakat</t>
  </si>
  <si>
    <t>Deferred tax liabilities</t>
  </si>
  <si>
    <t>Subordinated obligations</t>
  </si>
  <si>
    <t>Life  and Family Takaful fund liabilities</t>
  </si>
  <si>
    <t>Life  and Family Takaful policy holders' funds</t>
  </si>
  <si>
    <t>TOTAL LIABILITIES</t>
  </si>
  <si>
    <t>SHAREHOLDERS' EQUITY</t>
  </si>
  <si>
    <t>Share capital</t>
  </si>
  <si>
    <t>Reserves</t>
  </si>
  <si>
    <t>MINORITY INTEREST</t>
  </si>
  <si>
    <t>TOTAL LIABILITIES AND</t>
  </si>
  <si>
    <t xml:space="preserve">  SHAREHOLDERS' EQUITY</t>
  </si>
  <si>
    <t>COMMITMENTS AND CONTINGENCIES</t>
  </si>
  <si>
    <t>CAPITAL ADEQUACY</t>
  </si>
  <si>
    <t>Without deducting proposed dividend</t>
  </si>
  <si>
    <t>Core Capital ratio</t>
  </si>
  <si>
    <t>Risk-weighted capital</t>
  </si>
  <si>
    <t>After deducting proposed dividend</t>
  </si>
  <si>
    <t>Net tangible assets per share</t>
  </si>
  <si>
    <t>RM4.06</t>
  </si>
  <si>
    <t>RM3.76</t>
  </si>
  <si>
    <t>RM3.36</t>
  </si>
  <si>
    <t>RM3.14</t>
  </si>
  <si>
    <t>Statements of Changes in Equity For the Group for the Financial Year Ended 30 June, 2004</t>
  </si>
  <si>
    <t>&lt;=============Non Distributable============&gt;</t>
  </si>
  <si>
    <t>Share</t>
  </si>
  <si>
    <t xml:space="preserve">Share </t>
  </si>
  <si>
    <t>Statutory</t>
  </si>
  <si>
    <t>Capital</t>
  </si>
  <si>
    <t>Exchange</t>
  </si>
  <si>
    <t>Distributable</t>
  </si>
  <si>
    <t>Premium</t>
  </si>
  <si>
    <t>Reserve</t>
  </si>
  <si>
    <t>Fluctuation</t>
  </si>
  <si>
    <t>Retained</t>
  </si>
  <si>
    <t>Profits</t>
  </si>
  <si>
    <t>Total</t>
  </si>
  <si>
    <t>At  1 July 2002</t>
  </si>
  <si>
    <t>Currency translation differences</t>
  </si>
  <si>
    <t>Adjustment to fair value of</t>
  </si>
  <si>
    <t>net assets acquired</t>
  </si>
  <si>
    <t>Goodwill on acquisition written off</t>
  </si>
  <si>
    <t xml:space="preserve">Net accretion from increased </t>
  </si>
  <si>
    <t xml:space="preserve">   interest in subsidiaries</t>
  </si>
  <si>
    <t>Net losses not recognised</t>
  </si>
  <si>
    <t>in the income statement</t>
  </si>
  <si>
    <t>Transfer to statutory reserve</t>
  </si>
  <si>
    <t>Issue of ordinary shares pursuant to ESOS</t>
  </si>
  <si>
    <t>Bonus Issue</t>
  </si>
  <si>
    <t xml:space="preserve">Dividends </t>
  </si>
  <si>
    <t>At 30 June 2003</t>
  </si>
  <si>
    <t>At  1 July 2003</t>
  </si>
  <si>
    <t>Currency translation differences representing net</t>
  </si>
  <si>
    <t>loss not recognised in the income statement</t>
  </si>
  <si>
    <t>Bonus issue</t>
  </si>
  <si>
    <t>At 30 June 2004</t>
  </si>
  <si>
    <t>Statements of Changes in Equity For the Bank for the Financial Year Ended 30 June, 2004</t>
  </si>
  <si>
    <t>Currency translation differences, representing</t>
  </si>
  <si>
    <t>net loss not recognised</t>
  </si>
  <si>
    <t>net gain not recognised</t>
  </si>
  <si>
    <t>(These statements should be read in conjunction with the annual financial report for the year ended 30 June, 2003)</t>
  </si>
  <si>
    <t xml:space="preserve"> </t>
  </si>
  <si>
    <t>Adjustments for non-operating and non-</t>
  </si>
  <si>
    <t xml:space="preserve"> cash items</t>
  </si>
  <si>
    <t>Operating profit before working capital changes</t>
  </si>
  <si>
    <t>Changes in working capital</t>
  </si>
  <si>
    <t>Net changes in operating assets</t>
  </si>
  <si>
    <t>Net changes in operating liabilities</t>
  </si>
  <si>
    <t>Net change in life and takaful insurance fund</t>
  </si>
  <si>
    <t>Tax expense and zakat paid</t>
  </si>
  <si>
    <t>Net cash generated from</t>
  </si>
  <si>
    <t>operations</t>
  </si>
  <si>
    <t>Net cash (used in)/generated from investing activities</t>
  </si>
  <si>
    <t>Net cash (used in)/generated from financing activities</t>
  </si>
  <si>
    <t>Net change in cash and cash equivalents</t>
  </si>
  <si>
    <t>Cash and cash equivalents at beginning of</t>
  </si>
  <si>
    <t>the year</t>
  </si>
  <si>
    <t>Cash and cash equivalents at end of the year</t>
  </si>
  <si>
    <t>Cash and cash equivalents comprise :</t>
  </si>
  <si>
    <t>Cash and short term funds as previously reported</t>
  </si>
  <si>
    <t>Foreign exchange differences on opening</t>
  </si>
  <si>
    <t>balances</t>
  </si>
  <si>
    <t>As restated</t>
  </si>
  <si>
    <t>CONDENSED AUDITED CASH FLOW STATEMENTS</t>
  </si>
  <si>
    <t>AUDITED BALANCE SHEETS OF MAYBANK &amp; THE GROUP AS AT 30 JUNE 2004</t>
  </si>
  <si>
    <t>FOR THE YEAR FINANCIAL YEAR ENDED 30 JUNE 2004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</si>
</sst>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%"/>
    <numFmt numFmtId="186" formatCode="0_);\(0\)"/>
    <numFmt numFmtId="187" formatCode="mm/dd/yy"/>
    <numFmt numFmtId="188" formatCode="m/d/yy\ h:mm\ AM/PM"/>
    <numFmt numFmtId="189" formatCode="mmmm\ yyyy"/>
    <numFmt numFmtId="190" formatCode="_(* #,##0.0000_);_(* \(#,##0.0000\);_(* &quot;-&quot;??_);_(@_)"/>
    <numFmt numFmtId="191" formatCode="mm\ yyyy"/>
    <numFmt numFmtId="192" formatCode="#,##0.000_);[Red]\(#,##0.000\)"/>
  </numFmts>
  <fonts count="2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2"/>
      <name val="Tms Rmn"/>
      <family val="0"/>
    </font>
    <font>
      <sz val="12"/>
      <name val="Times New Roman"/>
      <family val="1"/>
    </font>
    <font>
      <b/>
      <sz val="12"/>
      <name val="Tms Rmn"/>
      <family val="0"/>
    </font>
    <font>
      <b/>
      <u val="single"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5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11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 applyProtection="1" quotePrefix="1">
      <alignment horizontal="right"/>
      <protection/>
    </xf>
    <xf numFmtId="37" fontId="10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2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37" fontId="2" fillId="0" borderId="5" xfId="0" applyNumberFormat="1" applyFont="1" applyBorder="1" applyAlignment="1" applyProtection="1" quotePrefix="1">
      <alignment horizontal="right"/>
      <protection/>
    </xf>
    <xf numFmtId="37" fontId="0" fillId="0" borderId="0" xfId="26" applyNumberFormat="1" applyAlignment="1">
      <alignment/>
    </xf>
    <xf numFmtId="37" fontId="2" fillId="0" borderId="6" xfId="0" applyNumberFormat="1" applyFont="1" applyBorder="1" applyAlignment="1" applyProtection="1" quotePrefix="1">
      <alignment horizontal="right"/>
      <protection/>
    </xf>
    <xf numFmtId="37" fontId="11" fillId="0" borderId="0" xfId="0" applyNumberFormat="1" applyFont="1" applyAlignment="1">
      <alignment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7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 quotePrefix="1">
      <alignment horizontal="right"/>
      <protection/>
    </xf>
    <xf numFmtId="37" fontId="1" fillId="0" borderId="6" xfId="0" applyNumberFormat="1" applyFont="1" applyBorder="1" applyAlignment="1" applyProtection="1" quotePrefix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6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 quotePrefix="1">
      <alignment horizontal="right"/>
      <protection/>
    </xf>
    <xf numFmtId="37" fontId="9" fillId="0" borderId="0" xfId="0" applyNumberFormat="1" applyFont="1" applyAlignment="1" applyProtection="1" quotePrefix="1">
      <alignment horizontal="right"/>
      <protection/>
    </xf>
    <xf numFmtId="37" fontId="9" fillId="0" borderId="6" xfId="0" applyNumberFormat="1" applyFont="1" applyBorder="1" applyAlignment="1" applyProtection="1" quotePrefix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11" fillId="0" borderId="0" xfId="0" applyNumberFormat="1" applyFont="1" applyAlignment="1">
      <alignment/>
    </xf>
    <xf numFmtId="37" fontId="1" fillId="0" borderId="7" xfId="15" applyNumberFormat="1" applyFont="1" applyBorder="1" applyAlignment="1" applyProtection="1">
      <alignment/>
      <protection/>
    </xf>
    <xf numFmtId="37" fontId="1" fillId="0" borderId="8" xfId="15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 horizontal="righ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5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37" fontId="12" fillId="0" borderId="0" xfId="0" applyNumberFormat="1" applyFont="1" applyAlignment="1">
      <alignment horizontal="right"/>
    </xf>
    <xf numFmtId="0" fontId="1" fillId="0" borderId="0" xfId="25" applyFont="1" applyAlignment="1" applyProtection="1">
      <alignment horizontal="left"/>
      <protection/>
    </xf>
    <xf numFmtId="37" fontId="2" fillId="0" borderId="0" xfId="25" applyNumberFormat="1" applyFont="1" applyProtection="1">
      <alignment/>
      <protection/>
    </xf>
    <xf numFmtId="37" fontId="1" fillId="0" borderId="0" xfId="25" applyNumberFormat="1" applyFont="1" applyProtection="1">
      <alignment/>
      <protection/>
    </xf>
    <xf numFmtId="37" fontId="1" fillId="0" borderId="0" xfId="25" applyNumberFormat="1" applyFont="1" applyAlignment="1" applyProtection="1" quotePrefix="1">
      <alignment horizontal="right"/>
      <protection/>
    </xf>
    <xf numFmtId="37" fontId="2" fillId="0" borderId="0" xfId="25" applyNumberFormat="1" applyFont="1" applyAlignment="1" applyProtection="1" quotePrefix="1">
      <alignment horizontal="right"/>
      <protection/>
    </xf>
    <xf numFmtId="0" fontId="13" fillId="0" borderId="0" xfId="25">
      <alignment/>
      <protection/>
    </xf>
    <xf numFmtId="0" fontId="1" fillId="0" borderId="0" xfId="25" applyFont="1" applyAlignment="1">
      <alignment horizontal="center"/>
      <protection/>
    </xf>
    <xf numFmtId="0" fontId="2" fillId="0" borderId="0" xfId="25" applyFont="1" applyAlignment="1" applyProtection="1">
      <alignment horizontal="center"/>
      <protection/>
    </xf>
    <xf numFmtId="0" fontId="1" fillId="0" borderId="0" xfId="25" applyFont="1">
      <alignment/>
      <protection/>
    </xf>
    <xf numFmtId="0" fontId="2" fillId="0" borderId="0" xfId="25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175" fontId="2" fillId="0" borderId="0" xfId="25" applyNumberFormat="1" applyFont="1" applyAlignment="1" applyProtection="1" quotePrefix="1">
      <alignment horizontal="center"/>
      <protection/>
    </xf>
    <xf numFmtId="189" fontId="2" fillId="0" borderId="0" xfId="25" applyNumberFormat="1" applyFont="1" applyAlignment="1" applyProtection="1" quotePrefix="1">
      <alignment horizontal="center"/>
      <protection/>
    </xf>
    <xf numFmtId="0" fontId="2" fillId="0" borderId="0" xfId="25" applyFont="1" applyAlignment="1" applyProtection="1">
      <alignment horizontal="left"/>
      <protection/>
    </xf>
    <xf numFmtId="0" fontId="2" fillId="0" borderId="0" xfId="25" applyFont="1">
      <alignment/>
      <protection/>
    </xf>
    <xf numFmtId="37" fontId="2" fillId="0" borderId="0" xfId="25" applyNumberFormat="1" applyFont="1" applyAlignment="1" applyProtection="1">
      <alignment horizontal="center"/>
      <protection/>
    </xf>
    <xf numFmtId="37" fontId="1" fillId="0" borderId="0" xfId="25" applyNumberFormat="1" applyFont="1" applyAlignment="1" applyProtection="1" quotePrefix="1">
      <alignment horizontal="center"/>
      <protection/>
    </xf>
    <xf numFmtId="37" fontId="2" fillId="0" borderId="0" xfId="25" applyNumberFormat="1" applyFont="1" applyProtection="1" quotePrefix="1">
      <alignment/>
      <protection/>
    </xf>
    <xf numFmtId="0" fontId="14" fillId="0" borderId="0" xfId="25" applyFont="1">
      <alignment/>
      <protection/>
    </xf>
    <xf numFmtId="172" fontId="1" fillId="0" borderId="0" xfId="15" applyNumberFormat="1" applyFont="1" applyAlignment="1">
      <alignment/>
    </xf>
    <xf numFmtId="37" fontId="2" fillId="0" borderId="9" xfId="25" applyNumberFormat="1" applyFont="1" applyBorder="1" applyProtection="1">
      <alignment/>
      <protection/>
    </xf>
    <xf numFmtId="37" fontId="1" fillId="0" borderId="9" xfId="25" applyNumberFormat="1" applyFont="1" applyBorder="1" applyProtection="1">
      <alignment/>
      <protection/>
    </xf>
    <xf numFmtId="37" fontId="13" fillId="0" borderId="0" xfId="25" applyNumberFormat="1">
      <alignment/>
      <protection/>
    </xf>
    <xf numFmtId="37" fontId="13" fillId="0" borderId="0" xfId="25" applyNumberFormat="1" applyProtection="1">
      <alignment/>
      <protection/>
    </xf>
    <xf numFmtId="37" fontId="2" fillId="0" borderId="10" xfId="25" applyNumberFormat="1" applyFont="1" applyBorder="1" applyProtection="1">
      <alignment/>
      <protection/>
    </xf>
    <xf numFmtId="37" fontId="1" fillId="0" borderId="10" xfId="25" applyNumberFormat="1" applyFont="1" applyBorder="1" applyProtection="1">
      <alignment/>
      <protection/>
    </xf>
    <xf numFmtId="39" fontId="1" fillId="0" borderId="0" xfId="25" applyNumberFormat="1" applyFont="1" applyProtection="1">
      <alignment/>
      <protection/>
    </xf>
    <xf numFmtId="39" fontId="2" fillId="0" borderId="0" xfId="25" applyNumberFormat="1" applyFont="1" applyProtection="1">
      <alignment/>
      <protection/>
    </xf>
    <xf numFmtId="37" fontId="2" fillId="0" borderId="5" xfId="25" applyNumberFormat="1" applyFont="1" applyBorder="1" applyProtection="1">
      <alignment/>
      <protection/>
    </xf>
    <xf numFmtId="37" fontId="1" fillId="0" borderId="5" xfId="25" applyNumberFormat="1" applyFont="1" applyBorder="1" applyAlignment="1" applyProtection="1">
      <alignment horizontal="right"/>
      <protection/>
    </xf>
    <xf numFmtId="37" fontId="2" fillId="0" borderId="5" xfId="25" applyNumberFormat="1" applyFont="1" applyBorder="1" applyAlignment="1" applyProtection="1">
      <alignment horizontal="center"/>
      <protection/>
    </xf>
    <xf numFmtId="37" fontId="1" fillId="0" borderId="5" xfId="25" applyNumberFormat="1" applyFont="1" applyBorder="1" applyAlignment="1" applyProtection="1" quotePrefix="1">
      <alignment horizontal="center"/>
      <protection/>
    </xf>
    <xf numFmtId="37" fontId="2" fillId="0" borderId="0" xfId="25" applyNumberFormat="1" applyFont="1" applyBorder="1" applyProtection="1">
      <alignment/>
      <protection/>
    </xf>
    <xf numFmtId="37" fontId="1" fillId="0" borderId="0" xfId="25" applyNumberFormat="1" applyFont="1" applyBorder="1" applyProtection="1">
      <alignment/>
      <protection/>
    </xf>
    <xf numFmtId="37" fontId="2" fillId="0" borderId="0" xfId="25" applyNumberFormat="1" applyFont="1" applyBorder="1" applyAlignment="1" applyProtection="1">
      <alignment horizontal="center"/>
      <protection/>
    </xf>
    <xf numFmtId="37" fontId="1" fillId="0" borderId="0" xfId="25" applyNumberFormat="1" applyFont="1" applyBorder="1" applyAlignment="1" applyProtection="1">
      <alignment horizontal="center"/>
      <protection/>
    </xf>
    <xf numFmtId="37" fontId="2" fillId="0" borderId="11" xfId="25" applyNumberFormat="1" applyFont="1" applyBorder="1" applyProtection="1">
      <alignment/>
      <protection/>
    </xf>
    <xf numFmtId="37" fontId="1" fillId="0" borderId="11" xfId="25" applyNumberFormat="1" applyFont="1" applyBorder="1" applyProtection="1">
      <alignment/>
      <protection/>
    </xf>
    <xf numFmtId="0" fontId="15" fillId="0" borderId="0" xfId="25" applyFont="1">
      <alignment/>
      <protection/>
    </xf>
    <xf numFmtId="37" fontId="5" fillId="0" borderId="0" xfId="25" applyNumberFormat="1" applyFont="1" applyProtection="1">
      <alignment/>
      <protection/>
    </xf>
    <xf numFmtId="37" fontId="14" fillId="0" borderId="0" xfId="25" applyNumberFormat="1" applyFont="1" applyProtection="1">
      <alignment/>
      <protection/>
    </xf>
    <xf numFmtId="0" fontId="16" fillId="0" borderId="0" xfId="25" applyFont="1">
      <alignment/>
      <protection/>
    </xf>
    <xf numFmtId="10" fontId="2" fillId="0" borderId="0" xfId="26" applyNumberFormat="1" applyFont="1" applyAlignment="1">
      <alignment/>
    </xf>
    <xf numFmtId="10" fontId="1" fillId="0" borderId="0" xfId="26" applyNumberFormat="1" applyFont="1" applyAlignment="1">
      <alignment/>
    </xf>
    <xf numFmtId="10" fontId="2" fillId="0" borderId="6" xfId="26" applyNumberFormat="1" applyFont="1" applyBorder="1" applyAlignment="1">
      <alignment/>
    </xf>
    <xf numFmtId="10" fontId="1" fillId="0" borderId="6" xfId="26" applyNumberFormat="1" applyFont="1" applyBorder="1" applyAlignment="1">
      <alignment/>
    </xf>
    <xf numFmtId="10" fontId="1" fillId="0" borderId="0" xfId="26" applyNumberFormat="1" applyFont="1" applyAlignment="1" applyProtection="1">
      <alignment/>
      <protection/>
    </xf>
    <xf numFmtId="10" fontId="2" fillId="0" borderId="0" xfId="26" applyNumberFormat="1" applyFont="1" applyAlignment="1" applyProtection="1">
      <alignment/>
      <protection/>
    </xf>
    <xf numFmtId="10" fontId="1" fillId="0" borderId="6" xfId="26" applyNumberFormat="1" applyFont="1" applyBorder="1" applyAlignment="1" applyProtection="1">
      <alignment/>
      <protection/>
    </xf>
    <xf numFmtId="0" fontId="5" fillId="0" borderId="6" xfId="25" applyFont="1" applyBorder="1" applyAlignment="1">
      <alignment horizontal="right"/>
      <protection/>
    </xf>
    <xf numFmtId="0" fontId="14" fillId="0" borderId="6" xfId="25" applyFont="1" applyBorder="1" applyAlignment="1">
      <alignment horizontal="right"/>
      <protection/>
    </xf>
    <xf numFmtId="38" fontId="2" fillId="0" borderId="0" xfId="25" applyNumberFormat="1" applyFont="1" applyBorder="1" applyAlignment="1" applyProtection="1">
      <alignment horizontal="right"/>
      <protection/>
    </xf>
    <xf numFmtId="0" fontId="13" fillId="0" borderId="0" xfId="25" applyFont="1">
      <alignment/>
      <protection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Border="1" applyAlignment="1">
      <alignment/>
    </xf>
    <xf numFmtId="172" fontId="3" fillId="0" borderId="0" xfId="15" applyNumberFormat="1" applyFont="1" applyAlignment="1">
      <alignment/>
    </xf>
    <xf numFmtId="192" fontId="3" fillId="0" borderId="2" xfId="15" applyNumberFormat="1" applyFont="1" applyBorder="1" applyAlignment="1">
      <alignment horizontal="left"/>
    </xf>
    <xf numFmtId="172" fontId="3" fillId="0" borderId="3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192" fontId="3" fillId="0" borderId="12" xfId="15" applyNumberFormat="1" applyFont="1" applyBorder="1" applyAlignment="1">
      <alignment horizontal="left"/>
    </xf>
    <xf numFmtId="172" fontId="3" fillId="0" borderId="0" xfId="15" applyNumberFormat="1" applyFont="1" applyBorder="1" applyAlignment="1">
      <alignment/>
    </xf>
    <xf numFmtId="172" fontId="3" fillId="0" borderId="13" xfId="15" applyNumberFormat="1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" xfId="0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192" fontId="3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 horizontal="left"/>
    </xf>
    <xf numFmtId="0" fontId="4" fillId="0" borderId="0" xfId="0" applyFont="1" applyAlignment="1">
      <alignment/>
    </xf>
    <xf numFmtId="172" fontId="3" fillId="0" borderId="14" xfId="15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Font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15" xfId="15" applyNumberFormat="1" applyBorder="1" applyAlignment="1">
      <alignment/>
    </xf>
    <xf numFmtId="172" fontId="0" fillId="0" borderId="6" xfId="15" applyNumberFormat="1" applyBorder="1" applyAlignment="1">
      <alignment/>
    </xf>
    <xf numFmtId="172" fontId="0" fillId="0" borderId="14" xfId="15" applyNumberFormat="1" applyBorder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 quotePrefix="1">
      <alignment horizontal="center"/>
    </xf>
    <xf numFmtId="172" fontId="2" fillId="0" borderId="0" xfId="15" applyNumberFormat="1" applyFont="1" applyAlignment="1">
      <alignment/>
    </xf>
    <xf numFmtId="172" fontId="23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0" fontId="2" fillId="0" borderId="0" xfId="25" applyFont="1" applyAlignment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0" borderId="0" xfId="25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Currency [0]_BS-06-2004(Group &amp; Bank)" xfId="19"/>
    <cellStyle name="Currency [0]_Condensed cashflow - 30062004" xfId="20"/>
    <cellStyle name="Currency_BS-06-2004(Group &amp; Bank)" xfId="21"/>
    <cellStyle name="Currency_Condensed cashflow - 30062004" xfId="22"/>
    <cellStyle name="Followed Hyperlink" xfId="23"/>
    <cellStyle name="Hyperlink" xfId="24"/>
    <cellStyle name="Normal_BS-06-2004(Group &amp; Bank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3" sqref="A3:F3"/>
    </sheetView>
  </sheetViews>
  <sheetFormatPr defaultColWidth="9.140625" defaultRowHeight="12.75"/>
  <cols>
    <col min="1" max="1" width="38.7109375" style="4" customWidth="1"/>
    <col min="2" max="3" width="12.57421875" style="4" customWidth="1"/>
    <col min="4" max="4" width="0.9921875" style="4" customWidth="1"/>
    <col min="5" max="5" width="12.57421875" style="4" customWidth="1"/>
    <col min="6" max="6" width="12.57421875" style="40" customWidth="1"/>
    <col min="7" max="7" width="8.140625" style="4" customWidth="1"/>
    <col min="8" max="8" width="2.28125" style="4" customWidth="1"/>
    <col min="9" max="10" width="8.00390625" style="4" bestFit="1" customWidth="1"/>
    <col min="11" max="11" width="8.8515625" style="4" bestFit="1" customWidth="1"/>
    <col min="12" max="12" width="8.00390625" style="4" bestFit="1" customWidth="1"/>
    <col min="13" max="16384" width="7.8515625" style="4" customWidth="1"/>
  </cols>
  <sheetData>
    <row r="1" spans="6:7" ht="12.75">
      <c r="F1" s="84"/>
      <c r="G1" s="5"/>
    </row>
    <row r="2" spans="1:8" ht="14.25">
      <c r="A2" s="181" t="s">
        <v>15</v>
      </c>
      <c r="B2" s="181"/>
      <c r="C2" s="181"/>
      <c r="D2" s="181"/>
      <c r="E2" s="181"/>
      <c r="F2" s="181"/>
      <c r="G2" s="6"/>
      <c r="H2" s="6"/>
    </row>
    <row r="3" spans="1:8" ht="15">
      <c r="A3" s="182" t="s">
        <v>16</v>
      </c>
      <c r="B3" s="182"/>
      <c r="C3" s="182"/>
      <c r="D3" s="182"/>
      <c r="E3" s="182"/>
      <c r="F3" s="182"/>
      <c r="G3" s="7"/>
      <c r="H3" s="7"/>
    </row>
    <row r="4" spans="1:8" ht="15">
      <c r="A4" s="183" t="s">
        <v>17</v>
      </c>
      <c r="B4" s="183"/>
      <c r="C4" s="183"/>
      <c r="D4" s="183"/>
      <c r="E4" s="183"/>
      <c r="F4" s="183"/>
      <c r="G4" s="7"/>
      <c r="H4" s="7"/>
    </row>
    <row r="5" spans="1:8" ht="15">
      <c r="A5" s="183" t="s">
        <v>18</v>
      </c>
      <c r="B5" s="183"/>
      <c r="C5" s="183"/>
      <c r="D5" s="183"/>
      <c r="E5" s="183"/>
      <c r="F5" s="183"/>
      <c r="G5" s="7"/>
      <c r="H5" s="7"/>
    </row>
    <row r="6" spans="1:8" ht="12.75">
      <c r="A6" s="8"/>
      <c r="B6" s="8"/>
      <c r="C6" s="8"/>
      <c r="D6" s="8"/>
      <c r="E6" s="8"/>
      <c r="F6" s="9"/>
      <c r="G6" s="8"/>
      <c r="H6" s="8"/>
    </row>
    <row r="7" spans="1:7" ht="14.25">
      <c r="A7" s="180" t="s">
        <v>40</v>
      </c>
      <c r="B7" s="180"/>
      <c r="C7" s="180"/>
      <c r="D7" s="180"/>
      <c r="E7" s="180"/>
      <c r="F7" s="180"/>
      <c r="G7" s="10"/>
    </row>
    <row r="8" spans="1:7" ht="14.25">
      <c r="A8" s="2"/>
      <c r="B8" s="2"/>
      <c r="C8" s="2"/>
      <c r="D8" s="2"/>
      <c r="E8" s="2"/>
      <c r="F8" s="2"/>
      <c r="G8" s="10"/>
    </row>
    <row r="9" spans="1:7" ht="14.25">
      <c r="A9" s="2"/>
      <c r="B9" s="2"/>
      <c r="C9" s="2"/>
      <c r="D9" s="2"/>
      <c r="E9" s="2"/>
      <c r="F9" s="2"/>
      <c r="G9" s="10"/>
    </row>
    <row r="10" spans="1:7" ht="14.25">
      <c r="A10" s="10"/>
      <c r="B10" s="11"/>
      <c r="C10" s="11"/>
      <c r="D10" s="11"/>
      <c r="E10" s="11"/>
      <c r="F10" s="12"/>
      <c r="G10" s="10"/>
    </row>
    <row r="11" spans="1:7" ht="15.75">
      <c r="A11" s="10"/>
      <c r="B11" s="11" t="s">
        <v>23</v>
      </c>
      <c r="C11" s="11" t="s">
        <v>24</v>
      </c>
      <c r="D11" s="11"/>
      <c r="E11" s="13" t="s">
        <v>41</v>
      </c>
      <c r="F11" s="13" t="s">
        <v>41</v>
      </c>
      <c r="G11" s="10"/>
    </row>
    <row r="12" spans="2:8" ht="14.25">
      <c r="B12" s="14" t="s">
        <v>21</v>
      </c>
      <c r="C12" s="14" t="s">
        <v>21</v>
      </c>
      <c r="D12" s="14"/>
      <c r="E12" s="11" t="s">
        <v>21</v>
      </c>
      <c r="F12" s="12" t="s">
        <v>21</v>
      </c>
      <c r="G12" s="15"/>
      <c r="H12" s="15"/>
    </row>
    <row r="13" spans="1:8" ht="14.25">
      <c r="A13" s="16"/>
      <c r="B13" s="17" t="s">
        <v>35</v>
      </c>
      <c r="C13" s="17" t="s">
        <v>36</v>
      </c>
      <c r="D13" s="11"/>
      <c r="E13" s="17" t="s">
        <v>35</v>
      </c>
      <c r="F13" s="18" t="s">
        <v>36</v>
      </c>
      <c r="G13" s="19"/>
      <c r="H13" s="19"/>
    </row>
    <row r="14" spans="1:8" ht="15">
      <c r="A14" s="16"/>
      <c r="B14" s="11" t="s">
        <v>0</v>
      </c>
      <c r="C14" s="11" t="s">
        <v>0</v>
      </c>
      <c r="D14" s="20"/>
      <c r="E14" s="11" t="s">
        <v>0</v>
      </c>
      <c r="F14" s="12" t="s">
        <v>0</v>
      </c>
      <c r="G14" s="19"/>
      <c r="H14" s="19"/>
    </row>
    <row r="15" spans="1:8" ht="15">
      <c r="A15" s="21" t="s">
        <v>1</v>
      </c>
      <c r="B15" s="22">
        <v>1902502</v>
      </c>
      <c r="C15" s="48">
        <v>1811368</v>
      </c>
      <c r="D15" s="23"/>
      <c r="E15" s="22">
        <v>7336284</v>
      </c>
      <c r="F15" s="67">
        <v>7204731</v>
      </c>
      <c r="G15" s="16"/>
      <c r="H15" s="16"/>
    </row>
    <row r="16" spans="1:8" ht="15">
      <c r="A16" s="21" t="s">
        <v>2</v>
      </c>
      <c r="B16" s="22">
        <v>-865529</v>
      </c>
      <c r="C16" s="48">
        <v>-826411</v>
      </c>
      <c r="D16" s="23"/>
      <c r="E16" s="22">
        <v>-3217078</v>
      </c>
      <c r="F16" s="67">
        <v>-3290116</v>
      </c>
      <c r="G16" s="16"/>
      <c r="H16" s="16"/>
    </row>
    <row r="17" spans="1:8" ht="15">
      <c r="A17" s="21" t="s">
        <v>3</v>
      </c>
      <c r="B17" s="24">
        <f>SUM(B15:B16)</f>
        <v>1036973</v>
      </c>
      <c r="C17" s="49">
        <f>SUM(C15:C16)</f>
        <v>984957</v>
      </c>
      <c r="D17" s="23"/>
      <c r="E17" s="24">
        <f>SUM(E15:E16)</f>
        <v>4119206</v>
      </c>
      <c r="F17" s="68">
        <f>SUM(F15:F16)</f>
        <v>3914615</v>
      </c>
      <c r="G17" s="16"/>
      <c r="H17" s="16"/>
    </row>
    <row r="18" spans="1:8" ht="4.5" customHeight="1">
      <c r="A18" s="21"/>
      <c r="B18" s="25"/>
      <c r="C18" s="50"/>
      <c r="D18" s="23"/>
      <c r="E18" s="25"/>
      <c r="F18" s="69"/>
      <c r="G18" s="16"/>
      <c r="H18" s="16"/>
    </row>
    <row r="19" spans="1:8" ht="15">
      <c r="A19" s="21" t="s">
        <v>26</v>
      </c>
      <c r="B19" s="22"/>
      <c r="C19" s="48"/>
      <c r="D19" s="23"/>
      <c r="E19" s="22"/>
      <c r="F19" s="67"/>
      <c r="G19" s="16"/>
      <c r="H19" s="16"/>
    </row>
    <row r="20" spans="1:8" ht="15">
      <c r="A20" s="23" t="s">
        <v>31</v>
      </c>
      <c r="B20" s="22"/>
      <c r="C20" s="48"/>
      <c r="D20" s="23"/>
      <c r="E20" s="26"/>
      <c r="F20" s="34"/>
      <c r="G20" s="16"/>
      <c r="H20" s="16"/>
    </row>
    <row r="21" spans="1:8" ht="15">
      <c r="A21" s="23" t="s">
        <v>32</v>
      </c>
      <c r="B21" s="27">
        <v>191112</v>
      </c>
      <c r="C21" s="59">
        <v>118706</v>
      </c>
      <c r="D21" s="29"/>
      <c r="E21" s="30">
        <v>620782</v>
      </c>
      <c r="F21" s="78">
        <v>447843</v>
      </c>
      <c r="G21" s="16"/>
      <c r="H21" s="16"/>
    </row>
    <row r="22" spans="1:8" ht="15">
      <c r="A22" s="23" t="s">
        <v>33</v>
      </c>
      <c r="B22" s="31">
        <v>-40502</v>
      </c>
      <c r="C22" s="62">
        <v>-31992</v>
      </c>
      <c r="D22" s="32"/>
      <c r="E22" s="33">
        <v>-98812</v>
      </c>
      <c r="F22" s="79">
        <v>-64763</v>
      </c>
      <c r="G22" s="16"/>
      <c r="H22" s="16"/>
    </row>
    <row r="23" spans="1:8" ht="15">
      <c r="A23" s="23"/>
      <c r="B23" s="22">
        <f>SUM(B21:B22)</f>
        <v>150610</v>
      </c>
      <c r="C23" s="48">
        <f>SUM(C21:C22)</f>
        <v>86714</v>
      </c>
      <c r="D23" s="23"/>
      <c r="E23" s="22">
        <f>SUM(E21:E22)</f>
        <v>521970</v>
      </c>
      <c r="F23" s="67">
        <f>SUM(F21:F22)</f>
        <v>383080</v>
      </c>
      <c r="G23" s="16"/>
      <c r="H23" s="16"/>
    </row>
    <row r="24" spans="1:8" ht="15">
      <c r="A24" s="23"/>
      <c r="B24" s="22"/>
      <c r="C24" s="48"/>
      <c r="D24" s="23"/>
      <c r="E24" s="26"/>
      <c r="F24" s="34"/>
      <c r="G24" s="16"/>
      <c r="H24" s="16"/>
    </row>
    <row r="25" spans="1:8" ht="15">
      <c r="A25" s="23"/>
      <c r="B25" s="24">
        <f>+B17+B23</f>
        <v>1187583</v>
      </c>
      <c r="C25" s="49">
        <f>+C17+C23</f>
        <v>1071671</v>
      </c>
      <c r="D25" s="23"/>
      <c r="E25" s="24">
        <f>+E17+E23</f>
        <v>4641176</v>
      </c>
      <c r="F25" s="68">
        <f>+F17+F23</f>
        <v>4297695</v>
      </c>
      <c r="G25" s="16"/>
      <c r="H25" s="16"/>
    </row>
    <row r="26" spans="1:8" ht="15">
      <c r="A26" s="21" t="s">
        <v>4</v>
      </c>
      <c r="B26" s="22">
        <v>438728</v>
      </c>
      <c r="C26" s="48">
        <v>452635</v>
      </c>
      <c r="D26" s="23"/>
      <c r="E26" s="22">
        <v>1800718</v>
      </c>
      <c r="F26" s="67">
        <v>1570039</v>
      </c>
      <c r="G26" s="16"/>
      <c r="H26" s="16"/>
    </row>
    <row r="27" spans="1:8" ht="15">
      <c r="A27" s="21" t="s">
        <v>5</v>
      </c>
      <c r="B27" s="28">
        <f>SUM(B25:B26)</f>
        <v>1626311</v>
      </c>
      <c r="C27" s="59">
        <f>SUM(C25:C26)</f>
        <v>1524306</v>
      </c>
      <c r="D27" s="23"/>
      <c r="E27" s="28">
        <f>SUM(E25:E26)</f>
        <v>6441894</v>
      </c>
      <c r="F27" s="70">
        <f>SUM(F25:F26)</f>
        <v>5867734</v>
      </c>
      <c r="G27" s="16"/>
      <c r="H27" s="16"/>
    </row>
    <row r="28" spans="1:8" ht="6.75" customHeight="1">
      <c r="A28" s="23"/>
      <c r="B28" s="26"/>
      <c r="C28" s="23"/>
      <c r="D28" s="23"/>
      <c r="E28" s="26"/>
      <c r="F28" s="34"/>
      <c r="G28" s="16"/>
      <c r="H28" s="16"/>
    </row>
    <row r="29" spans="1:8" ht="15">
      <c r="A29" s="21" t="s">
        <v>6</v>
      </c>
      <c r="B29" s="22">
        <v>-677376</v>
      </c>
      <c r="C29" s="48">
        <v>-625044</v>
      </c>
      <c r="D29" s="23"/>
      <c r="E29" s="22">
        <v>-2591288</v>
      </c>
      <c r="F29" s="67">
        <v>-2336119</v>
      </c>
      <c r="G29" s="16"/>
      <c r="H29" s="16"/>
    </row>
    <row r="30" spans="1:8" ht="15">
      <c r="A30" s="21" t="s">
        <v>7</v>
      </c>
      <c r="B30" s="24">
        <f>SUM(B27:B29)</f>
        <v>948935</v>
      </c>
      <c r="C30" s="49">
        <f>SUM(C27:C29)</f>
        <v>899262</v>
      </c>
      <c r="D30" s="23"/>
      <c r="E30" s="24">
        <f>SUM(E27:E29)</f>
        <v>3850606</v>
      </c>
      <c r="F30" s="68">
        <f>SUM(F27:F29)</f>
        <v>3531615</v>
      </c>
      <c r="G30" s="16"/>
      <c r="H30" s="16"/>
    </row>
    <row r="31" spans="1:8" ht="9" customHeight="1">
      <c r="A31" s="23"/>
      <c r="B31" s="26"/>
      <c r="C31" s="23"/>
      <c r="D31" s="23"/>
      <c r="E31" s="26"/>
      <c r="F31" s="34"/>
      <c r="G31" s="16"/>
      <c r="H31" s="16"/>
    </row>
    <row r="32" spans="1:8" ht="15">
      <c r="A32" s="21" t="s">
        <v>8</v>
      </c>
      <c r="B32" s="22">
        <v>-123055</v>
      </c>
      <c r="C32" s="48">
        <v>-196704</v>
      </c>
      <c r="D32" s="23"/>
      <c r="E32" s="22">
        <v>-495362</v>
      </c>
      <c r="F32" s="67">
        <v>-911846</v>
      </c>
      <c r="G32" s="16"/>
      <c r="H32" s="16"/>
    </row>
    <row r="33" spans="1:8" ht="15">
      <c r="A33" s="23"/>
      <c r="B33" s="24">
        <f>SUM(B30:B32)</f>
        <v>825880</v>
      </c>
      <c r="C33" s="49">
        <f>SUM(C30:C32)</f>
        <v>702558</v>
      </c>
      <c r="D33" s="23"/>
      <c r="E33" s="24">
        <f>SUM(E30:E32)</f>
        <v>3355244</v>
      </c>
      <c r="F33" s="68">
        <f>SUM(F30:F32)</f>
        <v>2619769</v>
      </c>
      <c r="G33" s="16"/>
      <c r="H33" s="16"/>
    </row>
    <row r="34" spans="1:8" ht="1.5" customHeight="1">
      <c r="A34" s="23"/>
      <c r="B34" s="25"/>
      <c r="C34" s="50"/>
      <c r="D34" s="23"/>
      <c r="E34" s="25"/>
      <c r="F34" s="69"/>
      <c r="G34" s="16"/>
      <c r="H34" s="16"/>
    </row>
    <row r="35" spans="1:8" ht="15">
      <c r="A35" s="21" t="s">
        <v>9</v>
      </c>
      <c r="B35" s="23"/>
      <c r="C35" s="23"/>
      <c r="D35" s="23"/>
      <c r="E35" s="23"/>
      <c r="F35" s="34"/>
      <c r="G35" s="16"/>
      <c r="H35" s="16"/>
    </row>
    <row r="36" spans="1:8" ht="15">
      <c r="A36" s="21" t="s">
        <v>10</v>
      </c>
      <c r="B36" s="35">
        <v>2243</v>
      </c>
      <c r="C36" s="81">
        <v>-1672</v>
      </c>
      <c r="D36" s="36"/>
      <c r="E36" s="37">
        <v>3353</v>
      </c>
      <c r="F36" s="71">
        <v>-95</v>
      </c>
      <c r="G36" s="16"/>
      <c r="H36" s="16"/>
    </row>
    <row r="37" spans="1:8" ht="15">
      <c r="A37" s="21" t="s">
        <v>11</v>
      </c>
      <c r="B37" s="25">
        <f>SUM(B33:B36)</f>
        <v>828123</v>
      </c>
      <c r="C37" s="50">
        <f>SUM(C33:C36)</f>
        <v>700886</v>
      </c>
      <c r="D37" s="36"/>
      <c r="E37" s="25">
        <f>SUM(E33:E36)</f>
        <v>3358597</v>
      </c>
      <c r="F37" s="69">
        <f>SUM(F33:F36)</f>
        <v>2619674</v>
      </c>
      <c r="G37" s="16"/>
      <c r="H37" s="16"/>
    </row>
    <row r="38" spans="1:8" ht="6.75" customHeight="1">
      <c r="A38" s="21"/>
      <c r="B38" s="25"/>
      <c r="C38" s="50"/>
      <c r="D38" s="23"/>
      <c r="E38" s="25"/>
      <c r="F38" s="69"/>
      <c r="G38" s="16"/>
      <c r="H38" s="16"/>
    </row>
    <row r="39" spans="1:8" ht="15">
      <c r="A39" s="21" t="s">
        <v>39</v>
      </c>
      <c r="B39" s="22">
        <v>-169375</v>
      </c>
      <c r="C39" s="48">
        <v>9286</v>
      </c>
      <c r="D39" s="23"/>
      <c r="E39" s="22">
        <v>-888510</v>
      </c>
      <c r="F39" s="67">
        <v>-563249</v>
      </c>
      <c r="G39" s="16"/>
      <c r="H39" s="16"/>
    </row>
    <row r="40" spans="1:8" ht="5.25" customHeight="1">
      <c r="A40" s="23"/>
      <c r="B40" s="24"/>
      <c r="C40" s="49"/>
      <c r="D40" s="23"/>
      <c r="E40" s="24"/>
      <c r="F40" s="68"/>
      <c r="G40" s="16"/>
      <c r="H40" s="16"/>
    </row>
    <row r="41" spans="1:8" ht="15">
      <c r="A41" s="21" t="s">
        <v>12</v>
      </c>
      <c r="B41" s="23"/>
      <c r="C41" s="23"/>
      <c r="D41" s="23"/>
      <c r="E41" s="23"/>
      <c r="F41" s="34"/>
      <c r="G41" s="16"/>
      <c r="H41" s="16"/>
    </row>
    <row r="42" spans="1:12" ht="15">
      <c r="A42" s="21" t="s">
        <v>13</v>
      </c>
      <c r="B42" s="22">
        <f>SUM(B37:B39)</f>
        <v>658748</v>
      </c>
      <c r="C42" s="48">
        <f>SUM(C37:C39)</f>
        <v>710172</v>
      </c>
      <c r="D42" s="23"/>
      <c r="E42" s="22">
        <f>SUM(E37:E39)</f>
        <v>2470087</v>
      </c>
      <c r="F42" s="67">
        <f>SUM(F37:F39)</f>
        <v>2056425</v>
      </c>
      <c r="G42" s="16"/>
      <c r="H42" s="16"/>
      <c r="I42" s="38">
        <f>+(B42-C42)/C42</f>
        <v>-0.0724106272846578</v>
      </c>
      <c r="J42" s="4">
        <f>+B42-C42</f>
        <v>-51424</v>
      </c>
      <c r="K42" s="4">
        <f>+E42-F42</f>
        <v>413662</v>
      </c>
      <c r="L42" s="38">
        <f>+K42/F42</f>
        <v>0.2011558894683735</v>
      </c>
    </row>
    <row r="43" spans="1:8" ht="15">
      <c r="A43" s="21" t="s">
        <v>14</v>
      </c>
      <c r="B43" s="37">
        <v>-12028</v>
      </c>
      <c r="C43" s="81">
        <v>-31873</v>
      </c>
      <c r="D43" s="23"/>
      <c r="E43" s="37">
        <v>-45576</v>
      </c>
      <c r="F43" s="80">
        <v>-59936</v>
      </c>
      <c r="G43" s="16"/>
      <c r="H43" s="16"/>
    </row>
    <row r="44" spans="1:8" ht="5.25" customHeight="1">
      <c r="A44" s="21"/>
      <c r="B44" s="17"/>
      <c r="C44" s="63"/>
      <c r="D44" s="23"/>
      <c r="E44" s="17"/>
      <c r="F44" s="72"/>
      <c r="G44" s="16"/>
      <c r="H44" s="16"/>
    </row>
    <row r="45" spans="1:12" ht="15.75" thickBot="1">
      <c r="A45" s="21" t="s">
        <v>38</v>
      </c>
      <c r="B45" s="39">
        <f>SUM(B42:B43)</f>
        <v>646720</v>
      </c>
      <c r="C45" s="64">
        <f>SUM(C42:C43)</f>
        <v>678299</v>
      </c>
      <c r="D45" s="23"/>
      <c r="E45" s="39">
        <f>SUM(E42:E43)</f>
        <v>2424511</v>
      </c>
      <c r="F45" s="73">
        <f>SUM(F42:F43)</f>
        <v>1996489</v>
      </c>
      <c r="G45" s="16"/>
      <c r="H45" s="16"/>
      <c r="I45" s="38">
        <f>+(B45-C45)/C45</f>
        <v>-0.04655616475919912</v>
      </c>
      <c r="J45" s="4">
        <f>+B45-C45</f>
        <v>-31579</v>
      </c>
      <c r="K45" s="4">
        <f>+E45-F45</f>
        <v>428022</v>
      </c>
      <c r="L45" s="38">
        <f>+K45/F45</f>
        <v>0.21438735700522266</v>
      </c>
    </row>
    <row r="46" spans="3:8" ht="12.75">
      <c r="C46" s="47"/>
      <c r="G46" s="16"/>
      <c r="H46" s="16"/>
    </row>
    <row r="47" spans="1:8" ht="15">
      <c r="A47" s="21"/>
      <c r="B47" s="25"/>
      <c r="C47" s="50"/>
      <c r="D47" s="23"/>
      <c r="E47" s="25"/>
      <c r="F47" s="69"/>
      <c r="G47" s="16"/>
      <c r="H47" s="16"/>
    </row>
    <row r="48" spans="1:8" ht="15">
      <c r="A48" s="21" t="s">
        <v>43</v>
      </c>
      <c r="B48" s="42"/>
      <c r="C48" s="65"/>
      <c r="D48" s="20"/>
      <c r="E48" s="42"/>
      <c r="F48" s="74"/>
      <c r="G48" s="16"/>
      <c r="H48" s="16"/>
    </row>
    <row r="49" spans="1:6" ht="15.75" thickBot="1">
      <c r="A49" s="21" t="s">
        <v>44</v>
      </c>
      <c r="B49" s="43" t="s">
        <v>48</v>
      </c>
      <c r="C49" s="66" t="s">
        <v>47</v>
      </c>
      <c r="D49" s="20"/>
      <c r="E49" s="43" t="s">
        <v>46</v>
      </c>
      <c r="F49" s="75" t="s">
        <v>45</v>
      </c>
    </row>
    <row r="50" spans="1:6" ht="15">
      <c r="A50" s="41"/>
      <c r="B50" s="42"/>
      <c r="C50" s="65"/>
      <c r="D50" s="20"/>
      <c r="E50" s="42"/>
      <c r="F50" s="74"/>
    </row>
    <row r="51" spans="2:4" ht="14.25">
      <c r="B51" s="44"/>
      <c r="C51" s="44"/>
      <c r="D51" s="44"/>
    </row>
    <row r="52" ht="12.75">
      <c r="A52" s="16" t="s">
        <v>42</v>
      </c>
    </row>
    <row r="53" ht="12.75">
      <c r="A53" s="16"/>
    </row>
    <row r="55" ht="12.75">
      <c r="A55" s="46" t="s">
        <v>34</v>
      </c>
    </row>
    <row r="56" ht="12.75">
      <c r="A56" s="46"/>
    </row>
    <row r="57" spans="5:6" ht="12.75">
      <c r="E57" s="76"/>
      <c r="F57" s="77"/>
    </row>
  </sheetData>
  <mergeCells count="5">
    <mergeCell ref="A7:F7"/>
    <mergeCell ref="A2:F2"/>
    <mergeCell ref="A3:F3"/>
    <mergeCell ref="A4:F4"/>
    <mergeCell ref="A5:F5"/>
  </mergeCells>
  <printOptions/>
  <pageMargins left="0.72" right="0.61" top="0.8" bottom="0.56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36">
      <selection activeCell="A40" sqref="A40"/>
    </sheetView>
  </sheetViews>
  <sheetFormatPr defaultColWidth="9.140625" defaultRowHeight="12.75"/>
  <cols>
    <col min="1" max="1" width="38.7109375" style="4" customWidth="1"/>
    <col min="2" max="3" width="12.57421875" style="4" customWidth="1"/>
    <col min="4" max="4" width="0.5625" style="4" customWidth="1"/>
    <col min="5" max="6" width="12.57421875" style="4" customWidth="1"/>
    <col min="7" max="16384" width="7.8515625" style="4" customWidth="1"/>
  </cols>
  <sheetData>
    <row r="1" ht="12.75">
      <c r="F1" s="83"/>
    </row>
    <row r="2" spans="1:6" ht="14.25">
      <c r="A2" s="184" t="s">
        <v>15</v>
      </c>
      <c r="B2" s="184"/>
      <c r="C2" s="184"/>
      <c r="D2" s="184"/>
      <c r="E2" s="184"/>
      <c r="F2" s="184"/>
    </row>
    <row r="3" spans="1:6" ht="12.75">
      <c r="A3" s="185" t="s">
        <v>16</v>
      </c>
      <c r="B3" s="185"/>
      <c r="C3" s="185"/>
      <c r="D3" s="185"/>
      <c r="E3" s="185"/>
      <c r="F3" s="185"/>
    </row>
    <row r="4" spans="1:6" ht="15">
      <c r="A4" s="186"/>
      <c r="B4" s="186"/>
      <c r="C4" s="186"/>
      <c r="D4" s="186"/>
      <c r="E4" s="186"/>
      <c r="F4" s="186"/>
    </row>
    <row r="5" spans="1:6" ht="15">
      <c r="A5" s="186"/>
      <c r="B5" s="186"/>
      <c r="C5" s="186"/>
      <c r="D5" s="186"/>
      <c r="E5" s="186"/>
      <c r="F5" s="186"/>
    </row>
    <row r="6" spans="1:7" ht="12.75">
      <c r="A6" s="8"/>
      <c r="B6" s="8"/>
      <c r="C6" s="8"/>
      <c r="D6" s="8"/>
      <c r="E6" s="8"/>
      <c r="F6" s="8"/>
      <c r="G6" s="8"/>
    </row>
    <row r="7" spans="1:7" ht="14.25">
      <c r="A7" s="180" t="s">
        <v>37</v>
      </c>
      <c r="B7" s="180"/>
      <c r="C7" s="180"/>
      <c r="D7" s="180"/>
      <c r="E7" s="180"/>
      <c r="F7" s="180"/>
      <c r="G7" s="180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6" ht="14.25">
      <c r="A10" s="10"/>
      <c r="B10" s="11"/>
      <c r="C10" s="11"/>
      <c r="D10" s="11"/>
      <c r="E10" s="11"/>
      <c r="F10" s="11"/>
    </row>
    <row r="11" spans="1:6" ht="15.75">
      <c r="A11" s="10"/>
      <c r="B11" s="11" t="s">
        <v>23</v>
      </c>
      <c r="C11" s="11" t="s">
        <v>24</v>
      </c>
      <c r="D11" s="11"/>
      <c r="E11" s="13" t="s">
        <v>41</v>
      </c>
      <c r="F11" s="13" t="s">
        <v>41</v>
      </c>
    </row>
    <row r="12" spans="2:7" ht="14.25">
      <c r="B12" s="14" t="s">
        <v>21</v>
      </c>
      <c r="C12" s="14" t="s">
        <v>21</v>
      </c>
      <c r="D12" s="14"/>
      <c r="E12" s="11" t="s">
        <v>21</v>
      </c>
      <c r="F12" s="11" t="s">
        <v>21</v>
      </c>
      <c r="G12" s="15"/>
    </row>
    <row r="13" spans="1:7" ht="14.25">
      <c r="A13" s="16"/>
      <c r="B13" s="17" t="s">
        <v>35</v>
      </c>
      <c r="C13" s="17" t="s">
        <v>36</v>
      </c>
      <c r="D13" s="11"/>
      <c r="E13" s="17" t="s">
        <v>35</v>
      </c>
      <c r="F13" s="17" t="s">
        <v>36</v>
      </c>
      <c r="G13" s="19"/>
    </row>
    <row r="14" spans="1:7" ht="15">
      <c r="A14" s="16"/>
      <c r="B14" s="11" t="s">
        <v>0</v>
      </c>
      <c r="C14" s="11" t="s">
        <v>0</v>
      </c>
      <c r="D14" s="20"/>
      <c r="E14" s="11" t="s">
        <v>0</v>
      </c>
      <c r="F14" s="11" t="s">
        <v>0</v>
      </c>
      <c r="G14" s="19"/>
    </row>
    <row r="15" spans="1:7" ht="15">
      <c r="A15" s="21" t="s">
        <v>1</v>
      </c>
      <c r="B15" s="22">
        <v>1357024</v>
      </c>
      <c r="C15" s="48">
        <v>1306081</v>
      </c>
      <c r="D15" s="23"/>
      <c r="E15" s="22">
        <v>5396471</v>
      </c>
      <c r="F15" s="48">
        <v>5265862</v>
      </c>
      <c r="G15" s="16"/>
    </row>
    <row r="16" spans="1:7" ht="15">
      <c r="A16" s="21" t="s">
        <v>2</v>
      </c>
      <c r="B16" s="22">
        <v>-603047</v>
      </c>
      <c r="C16" s="48">
        <v>-579425</v>
      </c>
      <c r="D16" s="23"/>
      <c r="E16" s="22">
        <v>-2401199</v>
      </c>
      <c r="F16" s="48">
        <v>-2415166</v>
      </c>
      <c r="G16" s="16"/>
    </row>
    <row r="17" spans="1:7" ht="15">
      <c r="A17" s="21" t="s">
        <v>3</v>
      </c>
      <c r="B17" s="24">
        <f>SUM(B15:B16)</f>
        <v>753977</v>
      </c>
      <c r="C17" s="49">
        <f>SUM(C15:C16)</f>
        <v>726656</v>
      </c>
      <c r="D17" s="23"/>
      <c r="E17" s="24">
        <f>SUM(E15:E16)</f>
        <v>2995272</v>
      </c>
      <c r="F17" s="49">
        <f>SUM(F15:F16)</f>
        <v>2850696</v>
      </c>
      <c r="G17" s="16"/>
    </row>
    <row r="18" spans="1:7" ht="15">
      <c r="A18" s="21"/>
      <c r="B18" s="25"/>
      <c r="C18" s="50"/>
      <c r="D18" s="23"/>
      <c r="E18" s="25"/>
      <c r="F18" s="50"/>
      <c r="G18" s="16"/>
    </row>
    <row r="19" spans="1:7" ht="15">
      <c r="A19" s="21" t="s">
        <v>26</v>
      </c>
      <c r="B19" s="22"/>
      <c r="C19" s="48"/>
      <c r="D19" s="23"/>
      <c r="E19" s="22"/>
      <c r="F19" s="48"/>
      <c r="G19" s="16"/>
    </row>
    <row r="20" spans="1:7" ht="15">
      <c r="A20" s="23" t="s">
        <v>31</v>
      </c>
      <c r="B20" s="26"/>
      <c r="C20" s="23"/>
      <c r="D20" s="23"/>
      <c r="E20" s="26"/>
      <c r="F20" s="23"/>
      <c r="G20" s="16"/>
    </row>
    <row r="21" spans="1:7" ht="15">
      <c r="A21" s="23" t="s">
        <v>32</v>
      </c>
      <c r="B21" s="51">
        <v>138285</v>
      </c>
      <c r="C21" s="29">
        <v>92214</v>
      </c>
      <c r="D21" s="29"/>
      <c r="E21" s="30">
        <v>426613</v>
      </c>
      <c r="F21" s="52">
        <v>294674</v>
      </c>
      <c r="G21" s="16"/>
    </row>
    <row r="22" spans="1:7" ht="15">
      <c r="A22" s="23" t="s">
        <v>33</v>
      </c>
      <c r="B22" s="53">
        <v>-48260</v>
      </c>
      <c r="C22" s="82">
        <v>-24278</v>
      </c>
      <c r="D22" s="32"/>
      <c r="E22" s="33">
        <v>-91938</v>
      </c>
      <c r="F22" s="54">
        <v>-42372</v>
      </c>
      <c r="G22" s="16"/>
    </row>
    <row r="23" spans="1:7" ht="15">
      <c r="A23" s="23"/>
      <c r="B23" s="26">
        <f>SUM(B21:B22)</f>
        <v>90025</v>
      </c>
      <c r="C23" s="23">
        <f>SUM(C21:C22)</f>
        <v>67936</v>
      </c>
      <c r="D23" s="23"/>
      <c r="E23" s="26">
        <f>SUM(E21:E22)</f>
        <v>334675</v>
      </c>
      <c r="F23" s="23">
        <f>SUM(F21:F22)</f>
        <v>252302</v>
      </c>
      <c r="G23" s="16"/>
    </row>
    <row r="24" spans="1:7" ht="15">
      <c r="A24" s="23"/>
      <c r="B24" s="24">
        <f>+B17+B23</f>
        <v>844002</v>
      </c>
      <c r="C24" s="49">
        <f>+C17+C23</f>
        <v>794592</v>
      </c>
      <c r="D24" s="23"/>
      <c r="E24" s="24">
        <f>+E17+E23</f>
        <v>3329947</v>
      </c>
      <c r="F24" s="49">
        <f>+F17+F23</f>
        <v>3102998</v>
      </c>
      <c r="G24" s="16"/>
    </row>
    <row r="25" spans="1:7" ht="15">
      <c r="A25" s="21" t="s">
        <v>28</v>
      </c>
      <c r="B25" s="22"/>
      <c r="C25" s="48"/>
      <c r="D25" s="23"/>
      <c r="E25" s="22"/>
      <c r="F25" s="48"/>
      <c r="G25" s="16"/>
    </row>
    <row r="26" spans="1:7" ht="15">
      <c r="A26" s="21" t="s">
        <v>29</v>
      </c>
      <c r="B26" s="27">
        <v>3300</v>
      </c>
      <c r="C26" s="55">
        <v>8903</v>
      </c>
      <c r="D26" s="29"/>
      <c r="E26" s="28">
        <v>587867</v>
      </c>
      <c r="F26" s="56">
        <v>1237715</v>
      </c>
      <c r="G26" s="16"/>
    </row>
    <row r="27" spans="1:7" ht="15">
      <c r="A27" s="21" t="s">
        <v>30</v>
      </c>
      <c r="B27" s="31">
        <v>347869</v>
      </c>
      <c r="C27" s="57">
        <f>290135+7104</f>
        <v>297239</v>
      </c>
      <c r="D27" s="32"/>
      <c r="E27" s="35">
        <f>16146+1373636</f>
        <v>1389782</v>
      </c>
      <c r="F27" s="58">
        <f>-185320+1106015</f>
        <v>920695</v>
      </c>
      <c r="G27" s="16"/>
    </row>
    <row r="28" spans="1:7" ht="15">
      <c r="A28" s="21"/>
      <c r="B28" s="22">
        <f>SUM(B26:B27)</f>
        <v>351169</v>
      </c>
      <c r="C28" s="48">
        <f>SUM(C26:C27)</f>
        <v>306142</v>
      </c>
      <c r="D28" s="23"/>
      <c r="E28" s="22">
        <f>SUM(E26:E27)</f>
        <v>1977649</v>
      </c>
      <c r="F28" s="48">
        <f>SUM(F26:F27)</f>
        <v>2158410</v>
      </c>
      <c r="G28" s="16"/>
    </row>
    <row r="29" spans="1:7" ht="15">
      <c r="A29" s="21" t="s">
        <v>5</v>
      </c>
      <c r="B29" s="28">
        <f>+B24+B28</f>
        <v>1195171</v>
      </c>
      <c r="C29" s="59">
        <f>+C24+C28</f>
        <v>1100734</v>
      </c>
      <c r="D29" s="23"/>
      <c r="E29" s="28">
        <f>+E24+E28</f>
        <v>5307596</v>
      </c>
      <c r="F29" s="59">
        <f>+F24+F28</f>
        <v>5261408</v>
      </c>
      <c r="G29" s="16"/>
    </row>
    <row r="30" spans="1:7" ht="15">
      <c r="A30" s="21" t="s">
        <v>6</v>
      </c>
      <c r="B30" s="22">
        <v>-550928</v>
      </c>
      <c r="C30" s="48">
        <v>-471858</v>
      </c>
      <c r="D30" s="23"/>
      <c r="E30" s="22">
        <v>-1986225</v>
      </c>
      <c r="F30" s="48">
        <v>-1728682</v>
      </c>
      <c r="G30" s="16"/>
    </row>
    <row r="31" spans="1:7" ht="15">
      <c r="A31" s="21" t="s">
        <v>7</v>
      </c>
      <c r="B31" s="24">
        <f>SUM(B29:B30)</f>
        <v>644243</v>
      </c>
      <c r="C31" s="49">
        <f>SUM(C29:C30)</f>
        <v>628876</v>
      </c>
      <c r="D31" s="23"/>
      <c r="E31" s="24">
        <f>SUM(E29:E30)</f>
        <v>3321371</v>
      </c>
      <c r="F31" s="49">
        <f>SUM(F29:F30)</f>
        <v>3532726</v>
      </c>
      <c r="G31" s="16"/>
    </row>
    <row r="32" spans="1:7" ht="15">
      <c r="A32" s="23"/>
      <c r="B32" s="26"/>
      <c r="C32" s="23"/>
      <c r="D32" s="23"/>
      <c r="E32" s="26"/>
      <c r="F32" s="23"/>
      <c r="G32" s="16"/>
    </row>
    <row r="33" spans="1:7" ht="15">
      <c r="A33" s="21" t="s">
        <v>8</v>
      </c>
      <c r="B33" s="22">
        <v>-210914</v>
      </c>
      <c r="C33" s="48">
        <v>-261758</v>
      </c>
      <c r="D33" s="23"/>
      <c r="E33" s="22">
        <v>-437996</v>
      </c>
      <c r="F33" s="48">
        <v>-794827</v>
      </c>
      <c r="G33" s="16"/>
    </row>
    <row r="34" spans="1:7" ht="15">
      <c r="A34" s="23"/>
      <c r="B34" s="24"/>
      <c r="C34" s="49"/>
      <c r="D34" s="36"/>
      <c r="E34" s="24"/>
      <c r="F34" s="49"/>
      <c r="G34" s="16"/>
    </row>
    <row r="35" spans="1:7" ht="15">
      <c r="A35" s="21" t="s">
        <v>11</v>
      </c>
      <c r="B35" s="25">
        <f>SUM(B31:B33)</f>
        <v>433329</v>
      </c>
      <c r="C35" s="50">
        <f>SUM(C31:C33)</f>
        <v>367118</v>
      </c>
      <c r="D35" s="36"/>
      <c r="E35" s="25">
        <f>SUM(E31:E33)</f>
        <v>2883375</v>
      </c>
      <c r="F35" s="50">
        <f>SUM(F31:F33)</f>
        <v>2737899</v>
      </c>
      <c r="G35" s="16"/>
    </row>
    <row r="36" spans="1:7" ht="15">
      <c r="A36" s="21"/>
      <c r="B36" s="25"/>
      <c r="C36" s="50"/>
      <c r="D36" s="23"/>
      <c r="E36" s="25"/>
      <c r="F36" s="50"/>
      <c r="G36" s="16"/>
    </row>
    <row r="37" spans="1:7" ht="15">
      <c r="A37" s="21" t="s">
        <v>39</v>
      </c>
      <c r="B37" s="22">
        <v>-113245</v>
      </c>
      <c r="C37" s="48">
        <v>70310</v>
      </c>
      <c r="D37" s="23"/>
      <c r="E37" s="22">
        <v>-791304</v>
      </c>
      <c r="F37" s="48">
        <v>-682847</v>
      </c>
      <c r="G37" s="16"/>
    </row>
    <row r="38" spans="1:7" ht="15.75" thickBot="1">
      <c r="A38" s="21" t="s">
        <v>25</v>
      </c>
      <c r="B38" s="60">
        <f>SUM(B35:B37)</f>
        <v>320084</v>
      </c>
      <c r="C38" s="61">
        <f>SUM(C35:C37)</f>
        <v>437428</v>
      </c>
      <c r="D38" s="23"/>
      <c r="E38" s="60">
        <f>SUM(E35:E37)</f>
        <v>2092071</v>
      </c>
      <c r="F38" s="61">
        <f>SUM(F35:F37)</f>
        <v>2055052</v>
      </c>
      <c r="G38" s="16"/>
    </row>
    <row r="39" ht="12.75">
      <c r="G39" s="16"/>
    </row>
    <row r="40" spans="1:7" ht="12.75">
      <c r="A40" s="16"/>
      <c r="G40" s="16"/>
    </row>
    <row r="41" spans="1:7" ht="12.75">
      <c r="A41" s="16"/>
      <c r="G41" s="16"/>
    </row>
    <row r="42" spans="1:7" ht="12.75">
      <c r="A42" s="16"/>
      <c r="G42" s="16"/>
    </row>
    <row r="43" spans="1:7" ht="12.75">
      <c r="A43" s="46" t="s">
        <v>34</v>
      </c>
      <c r="G43" s="16"/>
    </row>
    <row r="44" spans="1:3" ht="12.75">
      <c r="A44" s="46"/>
      <c r="B44" s="45"/>
      <c r="C44" s="45"/>
    </row>
    <row r="45" spans="5:6" ht="12.75">
      <c r="E45" s="3"/>
      <c r="F45" s="3"/>
    </row>
  </sheetData>
  <mergeCells count="5">
    <mergeCell ref="A7:G7"/>
    <mergeCell ref="A2:F2"/>
    <mergeCell ref="A3:F3"/>
    <mergeCell ref="A4:F4"/>
    <mergeCell ref="A5:F5"/>
  </mergeCells>
  <printOptions/>
  <pageMargins left="0.93" right="0.75" top="0.71" bottom="0.72" header="0.5" footer="0.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744"/>
  <sheetViews>
    <sheetView showGridLines="0" workbookViewId="0" topLeftCell="A1">
      <selection activeCell="A2" sqref="A2:G2"/>
    </sheetView>
  </sheetViews>
  <sheetFormatPr defaultColWidth="9.421875" defaultRowHeight="12.75"/>
  <cols>
    <col min="1" max="1" width="12.57421875" style="90" customWidth="1"/>
    <col min="2" max="2" width="18.28125" style="90" customWidth="1"/>
    <col min="3" max="3" width="20.7109375" style="90" customWidth="1"/>
    <col min="4" max="7" width="13.140625" style="90" customWidth="1"/>
    <col min="8" max="16384" width="9.421875" style="90" customWidth="1"/>
  </cols>
  <sheetData>
    <row r="1" spans="1:7" ht="15.75">
      <c r="A1" s="187" t="s">
        <v>15</v>
      </c>
      <c r="B1" s="187"/>
      <c r="C1" s="187"/>
      <c r="D1" s="187"/>
      <c r="E1" s="187"/>
      <c r="F1" s="187"/>
      <c r="G1" s="187"/>
    </row>
    <row r="2" spans="1:7" ht="15.75">
      <c r="A2" s="188" t="s">
        <v>16</v>
      </c>
      <c r="B2" s="188"/>
      <c r="C2" s="188"/>
      <c r="D2" s="188"/>
      <c r="E2" s="188"/>
      <c r="F2" s="188"/>
      <c r="G2" s="188"/>
    </row>
    <row r="3" spans="1:7" ht="15.75">
      <c r="A3" s="91"/>
      <c r="B3" s="91"/>
      <c r="C3" s="91"/>
      <c r="D3" s="91"/>
      <c r="E3" s="91"/>
      <c r="F3" s="91"/>
      <c r="G3" s="91"/>
    </row>
    <row r="4" spans="1:7" ht="15.75">
      <c r="A4" s="189" t="s">
        <v>157</v>
      </c>
      <c r="B4" s="189"/>
      <c r="C4" s="189"/>
      <c r="D4" s="189"/>
      <c r="E4" s="189"/>
      <c r="F4" s="189"/>
      <c r="G4" s="189"/>
    </row>
    <row r="5" spans="1:7" ht="15.75">
      <c r="A5" s="189"/>
      <c r="B5" s="189"/>
      <c r="C5" s="189"/>
      <c r="D5" s="189"/>
      <c r="E5" s="189"/>
      <c r="F5" s="189"/>
      <c r="G5" s="189"/>
    </row>
    <row r="6" spans="1:7" ht="15.75">
      <c r="A6" s="93"/>
      <c r="B6" s="93"/>
      <c r="C6" s="93"/>
      <c r="D6" s="94" t="s">
        <v>19</v>
      </c>
      <c r="E6" s="95"/>
      <c r="F6" s="94" t="s">
        <v>20</v>
      </c>
      <c r="G6" s="95"/>
    </row>
    <row r="7" spans="1:7" ht="15.75">
      <c r="A7" s="93"/>
      <c r="B7" s="93"/>
      <c r="C7" s="93"/>
      <c r="D7" s="96" t="s">
        <v>35</v>
      </c>
      <c r="E7" s="97">
        <v>37773</v>
      </c>
      <c r="F7" s="96" t="s">
        <v>35</v>
      </c>
      <c r="G7" s="97">
        <v>37773</v>
      </c>
    </row>
    <row r="8" spans="1:7" ht="15.75">
      <c r="A8" s="98" t="s">
        <v>49</v>
      </c>
      <c r="B8" s="93"/>
      <c r="C8" s="93"/>
      <c r="D8" s="92" t="s">
        <v>0</v>
      </c>
      <c r="E8" s="92" t="s">
        <v>0</v>
      </c>
      <c r="F8" s="92" t="s">
        <v>0</v>
      </c>
      <c r="G8" s="92" t="s">
        <v>0</v>
      </c>
    </row>
    <row r="9" spans="1:7" ht="9.75" customHeight="1">
      <c r="A9" s="93"/>
      <c r="B9" s="93"/>
      <c r="C9" s="93"/>
      <c r="D9" s="99"/>
      <c r="E9" s="99"/>
      <c r="F9" s="99"/>
      <c r="G9" s="99"/>
    </row>
    <row r="10" spans="1:7" ht="15.75" customHeight="1">
      <c r="A10" s="85" t="s">
        <v>50</v>
      </c>
      <c r="B10" s="93"/>
      <c r="C10" s="93"/>
      <c r="D10" s="86">
        <v>23009080</v>
      </c>
      <c r="E10" s="87">
        <v>16639629</v>
      </c>
      <c r="F10" s="86">
        <v>19527827</v>
      </c>
      <c r="G10" s="87">
        <v>13690606</v>
      </c>
    </row>
    <row r="11" spans="1:7" ht="15.75" customHeight="1">
      <c r="A11" s="85" t="s">
        <v>51</v>
      </c>
      <c r="B11" s="93"/>
      <c r="C11" s="93"/>
      <c r="D11" s="86">
        <v>6686790</v>
      </c>
      <c r="E11" s="87">
        <v>5652279</v>
      </c>
      <c r="F11" s="86">
        <v>6129488</v>
      </c>
      <c r="G11" s="87">
        <v>7255939</v>
      </c>
    </row>
    <row r="12" spans="1:7" ht="15.75" customHeight="1">
      <c r="A12" s="85" t="s">
        <v>52</v>
      </c>
      <c r="B12" s="93"/>
      <c r="C12" s="93"/>
      <c r="D12" s="86">
        <v>733631</v>
      </c>
      <c r="E12" s="88">
        <v>585008</v>
      </c>
      <c r="F12" s="89">
        <v>722892</v>
      </c>
      <c r="G12" s="87">
        <v>582003</v>
      </c>
    </row>
    <row r="13" spans="1:7" ht="15.75" customHeight="1">
      <c r="A13" s="85" t="s">
        <v>53</v>
      </c>
      <c r="B13" s="93"/>
      <c r="C13" s="93"/>
      <c r="D13" s="86">
        <v>299557</v>
      </c>
      <c r="E13" s="87">
        <v>776636</v>
      </c>
      <c r="F13" s="86">
        <v>163807</v>
      </c>
      <c r="G13" s="87">
        <v>96998</v>
      </c>
    </row>
    <row r="14" spans="1:7" ht="15.75" customHeight="1">
      <c r="A14" s="85" t="s">
        <v>54</v>
      </c>
      <c r="B14" s="93"/>
      <c r="C14" s="93"/>
      <c r="D14" s="86">
        <v>28703420</v>
      </c>
      <c r="E14" s="87">
        <v>25131253</v>
      </c>
      <c r="F14" s="86">
        <v>22700140</v>
      </c>
      <c r="G14" s="87">
        <v>18735822</v>
      </c>
    </row>
    <row r="15" spans="1:7" ht="15.75" customHeight="1">
      <c r="A15" s="85" t="s">
        <v>55</v>
      </c>
      <c r="B15" s="93"/>
      <c r="C15" s="93"/>
      <c r="D15" s="86">
        <v>109070491</v>
      </c>
      <c r="E15" s="87">
        <v>102488470</v>
      </c>
      <c r="F15" s="86">
        <v>86718412</v>
      </c>
      <c r="G15" s="87">
        <v>80160354</v>
      </c>
    </row>
    <row r="16" spans="1:7" ht="15.75" customHeight="1">
      <c r="A16" s="85" t="s">
        <v>56</v>
      </c>
      <c r="B16" s="93"/>
      <c r="C16" s="93"/>
      <c r="D16" s="86">
        <v>2076427</v>
      </c>
      <c r="E16" s="87">
        <v>2048591</v>
      </c>
      <c r="F16" s="86">
        <v>827980</v>
      </c>
      <c r="G16" s="87">
        <v>740411</v>
      </c>
    </row>
    <row r="17" spans="1:7" ht="15.75" customHeight="1">
      <c r="A17" s="85" t="s">
        <v>57</v>
      </c>
      <c r="B17" s="93"/>
      <c r="C17" s="93"/>
      <c r="D17" s="86">
        <f>3122298+521901</f>
        <v>3644199</v>
      </c>
      <c r="E17" s="87">
        <v>3321638</v>
      </c>
      <c r="F17" s="86">
        <f>2406000+449634</f>
        <v>2855634</v>
      </c>
      <c r="G17" s="87">
        <f>2236000+385399</f>
        <v>2621399</v>
      </c>
    </row>
    <row r="18" spans="1:7" ht="15.75" customHeight="1">
      <c r="A18" s="85" t="s">
        <v>58</v>
      </c>
      <c r="B18" s="93"/>
      <c r="C18" s="93"/>
      <c r="D18" s="100" t="s">
        <v>22</v>
      </c>
      <c r="E18" s="101" t="s">
        <v>22</v>
      </c>
      <c r="F18" s="102">
        <v>1869229</v>
      </c>
      <c r="G18" s="88">
        <v>1868713</v>
      </c>
    </row>
    <row r="19" spans="1:7" ht="15.75">
      <c r="A19" s="85" t="s">
        <v>59</v>
      </c>
      <c r="B19" s="93"/>
      <c r="C19" s="93"/>
      <c r="D19" s="89">
        <v>18907</v>
      </c>
      <c r="E19" s="87">
        <v>17301</v>
      </c>
      <c r="F19" s="86">
        <v>9740</v>
      </c>
      <c r="G19" s="88">
        <v>9740</v>
      </c>
    </row>
    <row r="20" spans="1:7" ht="15.75" customHeight="1">
      <c r="A20" s="85" t="s">
        <v>60</v>
      </c>
      <c r="B20" s="93"/>
      <c r="C20" s="93"/>
      <c r="D20" s="86">
        <v>1382822</v>
      </c>
      <c r="E20" s="87">
        <v>1419973</v>
      </c>
      <c r="F20" s="86">
        <v>1036638</v>
      </c>
      <c r="G20" s="87">
        <v>1036796</v>
      </c>
    </row>
    <row r="21" spans="1:7" ht="15.75" customHeight="1">
      <c r="A21" s="103" t="s">
        <v>61</v>
      </c>
      <c r="B21" s="93"/>
      <c r="C21" s="93"/>
      <c r="D21" s="86">
        <v>1261643</v>
      </c>
      <c r="E21" s="104">
        <v>1110840</v>
      </c>
      <c r="F21" s="86">
        <v>989362</v>
      </c>
      <c r="G21" s="104">
        <v>855546</v>
      </c>
    </row>
    <row r="22" spans="1:7" ht="15.75" customHeight="1">
      <c r="A22" s="85" t="s">
        <v>62</v>
      </c>
      <c r="B22" s="93"/>
      <c r="C22" s="93"/>
      <c r="D22" s="86">
        <v>2620460</v>
      </c>
      <c r="E22" s="88">
        <v>1763779</v>
      </c>
      <c r="F22" s="100" t="s">
        <v>22</v>
      </c>
      <c r="G22" s="101" t="s">
        <v>22</v>
      </c>
    </row>
    <row r="23" spans="1:7" ht="15.75" customHeight="1" thickBot="1">
      <c r="A23" s="99" t="s">
        <v>63</v>
      </c>
      <c r="B23" s="93"/>
      <c r="C23" s="93"/>
      <c r="D23" s="105">
        <f>SUM(D10:D22)</f>
        <v>179507427</v>
      </c>
      <c r="E23" s="106">
        <f>SUM(E10:E22)</f>
        <v>160955397</v>
      </c>
      <c r="F23" s="105">
        <f>SUM(F10:F22)</f>
        <v>143551149</v>
      </c>
      <c r="G23" s="106">
        <f>SUM(G10:G22)</f>
        <v>127654327</v>
      </c>
    </row>
    <row r="24" spans="1:7" ht="15.75">
      <c r="A24" s="93"/>
      <c r="B24" s="93"/>
      <c r="C24" s="93"/>
      <c r="D24" s="86"/>
      <c r="E24" s="87"/>
      <c r="F24" s="86"/>
      <c r="G24" s="87"/>
    </row>
    <row r="25" spans="1:7" ht="15.75">
      <c r="A25" s="98" t="s">
        <v>64</v>
      </c>
      <c r="B25" s="93"/>
      <c r="C25" s="93"/>
      <c r="D25" s="86"/>
      <c r="E25" s="87"/>
      <c r="F25" s="86"/>
      <c r="G25" s="87"/>
    </row>
    <row r="26" spans="1:7" ht="6.75" customHeight="1">
      <c r="A26" s="93"/>
      <c r="B26" s="93"/>
      <c r="C26" s="93"/>
      <c r="D26" s="86"/>
      <c r="E26" s="87"/>
      <c r="F26" s="86"/>
      <c r="G26" s="87"/>
    </row>
    <row r="27" spans="1:7" ht="15.75" customHeight="1">
      <c r="A27" s="85" t="s">
        <v>65</v>
      </c>
      <c r="B27" s="93"/>
      <c r="C27" s="93"/>
      <c r="D27" s="86">
        <v>123365942</v>
      </c>
      <c r="E27" s="87">
        <v>109534729</v>
      </c>
      <c r="F27" s="86">
        <v>96868877</v>
      </c>
      <c r="G27" s="87">
        <v>86837301</v>
      </c>
    </row>
    <row r="28" spans="1:7" ht="15.75" customHeight="1">
      <c r="A28" s="85" t="s">
        <v>66</v>
      </c>
      <c r="B28" s="93"/>
      <c r="C28" s="93"/>
      <c r="D28" s="86"/>
      <c r="E28" s="87"/>
      <c r="F28" s="86"/>
      <c r="G28" s="87"/>
    </row>
    <row r="29" spans="1:7" ht="15.75" customHeight="1">
      <c r="A29" s="85" t="s">
        <v>67</v>
      </c>
      <c r="B29" s="93"/>
      <c r="C29" s="93"/>
      <c r="D29" s="86">
        <v>14498206</v>
      </c>
      <c r="E29" s="87">
        <v>13672532</v>
      </c>
      <c r="F29" s="86">
        <v>14177337</v>
      </c>
      <c r="G29" s="87">
        <v>12795755</v>
      </c>
    </row>
    <row r="30" spans="1:7" ht="15.75" customHeight="1">
      <c r="A30" s="85" t="s">
        <v>68</v>
      </c>
      <c r="B30" s="93"/>
      <c r="C30" s="93"/>
      <c r="D30" s="86"/>
      <c r="E30" s="87"/>
      <c r="F30" s="86"/>
      <c r="G30" s="87"/>
    </row>
    <row r="31" spans="1:7" ht="15.75" customHeight="1">
      <c r="A31" s="85" t="s">
        <v>69</v>
      </c>
      <c r="B31" s="93"/>
      <c r="C31" s="93"/>
      <c r="D31" s="86">
        <v>6988031</v>
      </c>
      <c r="E31" s="87">
        <v>5386572</v>
      </c>
      <c r="F31" s="86">
        <v>6338687</v>
      </c>
      <c r="G31" s="87">
        <v>5068578</v>
      </c>
    </row>
    <row r="32" spans="1:7" ht="15.75" customHeight="1">
      <c r="A32" s="85" t="s">
        <v>70</v>
      </c>
      <c r="B32" s="93"/>
      <c r="C32" s="93"/>
      <c r="D32" s="86">
        <v>3319429</v>
      </c>
      <c r="E32" s="87">
        <v>3150990</v>
      </c>
      <c r="F32" s="86">
        <v>5746147</v>
      </c>
      <c r="G32" s="87">
        <v>4092656</v>
      </c>
    </row>
    <row r="33" spans="1:8" ht="15.75" customHeight="1">
      <c r="A33" s="85" t="s">
        <v>71</v>
      </c>
      <c r="B33" s="93"/>
      <c r="C33" s="93"/>
      <c r="D33" s="86">
        <v>3173396</v>
      </c>
      <c r="E33" s="87">
        <v>3097381</v>
      </c>
      <c r="F33" s="86">
        <v>1815950</v>
      </c>
      <c r="G33" s="87">
        <v>1647821</v>
      </c>
      <c r="H33" s="107"/>
    </row>
    <row r="34" spans="1:8" ht="15.75" customHeight="1">
      <c r="A34" s="85" t="s">
        <v>72</v>
      </c>
      <c r="B34" s="93"/>
      <c r="C34" s="93"/>
      <c r="D34" s="86">
        <v>6532046</v>
      </c>
      <c r="E34" s="87">
        <v>6661965</v>
      </c>
      <c r="F34" s="86">
        <v>2711118</v>
      </c>
      <c r="G34" s="87">
        <v>2289153</v>
      </c>
      <c r="H34" s="107"/>
    </row>
    <row r="35" spans="1:7" ht="15.75" customHeight="1">
      <c r="A35" s="85" t="s">
        <v>73</v>
      </c>
      <c r="B35" s="93"/>
      <c r="C35" s="93"/>
      <c r="D35" s="86">
        <v>932330</v>
      </c>
      <c r="E35" s="87">
        <v>789646</v>
      </c>
      <c r="F35" s="86">
        <v>790000</v>
      </c>
      <c r="G35" s="87">
        <v>642636</v>
      </c>
    </row>
    <row r="36" spans="1:7" ht="15.75" customHeight="1">
      <c r="A36" s="85" t="s">
        <v>74</v>
      </c>
      <c r="B36" s="93"/>
      <c r="C36" s="93"/>
      <c r="D36" s="86">
        <v>10806</v>
      </c>
      <c r="E36" s="87">
        <v>8620</v>
      </c>
      <c r="F36" s="100" t="s">
        <v>22</v>
      </c>
      <c r="G36" s="101" t="s">
        <v>22</v>
      </c>
    </row>
    <row r="37" spans="1:9" ht="15.75" customHeight="1">
      <c r="A37" s="85" t="s">
        <v>75</v>
      </c>
      <c r="B37" s="93"/>
      <c r="C37" s="93"/>
      <c r="D37" s="86">
        <v>3004000</v>
      </c>
      <c r="E37" s="87">
        <v>3004000</v>
      </c>
      <c r="F37" s="86">
        <v>3004000</v>
      </c>
      <c r="G37" s="87">
        <v>3004000</v>
      </c>
      <c r="H37" s="108"/>
      <c r="I37" s="108"/>
    </row>
    <row r="38" spans="1:9" ht="15.75" customHeight="1">
      <c r="A38" s="85" t="s">
        <v>76</v>
      </c>
      <c r="B38" s="93"/>
      <c r="C38" s="93"/>
      <c r="D38" s="86">
        <v>101491</v>
      </c>
      <c r="E38" s="87">
        <v>107443</v>
      </c>
      <c r="F38" s="100" t="s">
        <v>22</v>
      </c>
      <c r="G38" s="101" t="s">
        <v>22</v>
      </c>
      <c r="H38" s="108"/>
      <c r="I38" s="108"/>
    </row>
    <row r="39" spans="1:9" ht="15.75" customHeight="1">
      <c r="A39" s="85" t="s">
        <v>77</v>
      </c>
      <c r="B39" s="93"/>
      <c r="C39" s="93"/>
      <c r="D39" s="86">
        <v>2518969</v>
      </c>
      <c r="E39" s="88">
        <v>1656336</v>
      </c>
      <c r="F39" s="100" t="s">
        <v>22</v>
      </c>
      <c r="G39" s="101" t="s">
        <v>22</v>
      </c>
      <c r="H39" s="108"/>
      <c r="I39" s="108"/>
    </row>
    <row r="40" spans="1:7" ht="15.75" customHeight="1">
      <c r="A40" s="99" t="s">
        <v>78</v>
      </c>
      <c r="B40" s="93"/>
      <c r="C40" s="93"/>
      <c r="D40" s="109">
        <f>SUM(D27:D39)</f>
        <v>164444646</v>
      </c>
      <c r="E40" s="110">
        <f>SUM(E27:E39)</f>
        <v>147070214</v>
      </c>
      <c r="F40" s="109">
        <f>SUM(F27:F39)</f>
        <v>131452116</v>
      </c>
      <c r="G40" s="110">
        <f>SUM(G27:G39)</f>
        <v>116377900</v>
      </c>
    </row>
    <row r="41" spans="1:7" ht="10.5" customHeight="1">
      <c r="A41" s="93"/>
      <c r="B41" s="93"/>
      <c r="C41" s="93"/>
      <c r="D41" s="99"/>
      <c r="E41" s="93"/>
      <c r="F41" s="86"/>
      <c r="G41" s="87"/>
    </row>
    <row r="42" spans="1:7" ht="15.75">
      <c r="A42" s="98" t="s">
        <v>79</v>
      </c>
      <c r="B42" s="93"/>
      <c r="C42" s="93"/>
      <c r="D42" s="86"/>
      <c r="E42" s="111"/>
      <c r="F42" s="86"/>
      <c r="G42" s="87"/>
    </row>
    <row r="43" spans="1:7" ht="9" customHeight="1">
      <c r="A43" s="93"/>
      <c r="B43" s="93"/>
      <c r="C43" s="93"/>
      <c r="E43" s="87"/>
      <c r="F43" s="86"/>
      <c r="G43" s="87"/>
    </row>
    <row r="44" spans="1:7" ht="15.75" customHeight="1">
      <c r="A44" s="85" t="s">
        <v>80</v>
      </c>
      <c r="B44" s="93"/>
      <c r="C44" s="93"/>
      <c r="D44" s="86">
        <v>3600172</v>
      </c>
      <c r="E44" s="87">
        <v>3589465</v>
      </c>
      <c r="F44" s="86">
        <v>3600172</v>
      </c>
      <c r="G44" s="87">
        <v>3589465</v>
      </c>
    </row>
    <row r="45" spans="1:7" ht="15.75" customHeight="1">
      <c r="A45" s="85" t="s">
        <v>81</v>
      </c>
      <c r="B45" s="93"/>
      <c r="C45" s="112"/>
      <c r="D45" s="86">
        <v>11023264</v>
      </c>
      <c r="E45" s="87">
        <v>9895768</v>
      </c>
      <c r="F45" s="86">
        <v>8498861</v>
      </c>
      <c r="G45" s="87">
        <v>7686962</v>
      </c>
    </row>
    <row r="46" spans="1:7" ht="15.75" customHeight="1">
      <c r="A46" s="93"/>
      <c r="B46" s="93"/>
      <c r="C46" s="93"/>
      <c r="D46" s="109">
        <f>SUM(D44:D45)</f>
        <v>14623436</v>
      </c>
      <c r="E46" s="110">
        <f>SUM(E44:E45)</f>
        <v>13485233</v>
      </c>
      <c r="F46" s="109">
        <f>SUM(F44:F45)</f>
        <v>12099033</v>
      </c>
      <c r="G46" s="110">
        <f>SUM(G44:G45)</f>
        <v>11276427</v>
      </c>
    </row>
    <row r="47" spans="1:7" ht="9.75" customHeight="1">
      <c r="A47" s="93"/>
      <c r="B47" s="93"/>
      <c r="C47" s="93"/>
      <c r="D47" s="99"/>
      <c r="E47" s="93"/>
      <c r="F47" s="99"/>
      <c r="G47" s="93"/>
    </row>
    <row r="48" spans="1:7" ht="15.75" customHeight="1">
      <c r="A48" s="98" t="s">
        <v>82</v>
      </c>
      <c r="B48" s="93"/>
      <c r="C48" s="93"/>
      <c r="D48" s="113">
        <v>439345</v>
      </c>
      <c r="E48" s="114">
        <v>399950</v>
      </c>
      <c r="F48" s="115" t="s">
        <v>22</v>
      </c>
      <c r="G48" s="116" t="s">
        <v>22</v>
      </c>
    </row>
    <row r="49" spans="1:7" ht="15.75" customHeight="1">
      <c r="A49" s="99" t="s">
        <v>83</v>
      </c>
      <c r="B49" s="93"/>
      <c r="C49" s="93"/>
      <c r="D49" s="117"/>
      <c r="E49" s="118"/>
      <c r="F49" s="119"/>
      <c r="G49" s="120"/>
    </row>
    <row r="50" spans="1:7" ht="15.75" customHeight="1" thickBot="1">
      <c r="A50" s="99" t="s">
        <v>84</v>
      </c>
      <c r="C50" s="93"/>
      <c r="D50" s="121">
        <f>+D40+D46+D48</f>
        <v>179507427</v>
      </c>
      <c r="E50" s="122">
        <f>+E40+E46+E48</f>
        <v>160955397</v>
      </c>
      <c r="F50" s="121">
        <f>+F40+F46+F48</f>
        <v>143551149</v>
      </c>
      <c r="G50" s="122">
        <f>+G40+G46+G48</f>
        <v>127654327</v>
      </c>
    </row>
    <row r="51" spans="1:7" ht="8.25" customHeight="1">
      <c r="A51" s="123"/>
      <c r="D51" s="124"/>
      <c r="E51" s="125"/>
      <c r="F51" s="124"/>
      <c r="G51" s="125"/>
    </row>
    <row r="52" spans="1:7" ht="15.75" customHeight="1" thickBot="1">
      <c r="A52" s="98" t="s">
        <v>85</v>
      </c>
      <c r="B52" s="93"/>
      <c r="C52" s="93"/>
      <c r="D52" s="121">
        <v>92376859</v>
      </c>
      <c r="E52" s="122">
        <v>78527072</v>
      </c>
      <c r="F52" s="121">
        <v>86909280</v>
      </c>
      <c r="G52" s="122">
        <v>73193802</v>
      </c>
    </row>
    <row r="53" spans="4:7" ht="9" customHeight="1">
      <c r="D53" s="103"/>
      <c r="E53" s="103"/>
      <c r="F53" s="103"/>
      <c r="G53" s="103"/>
    </row>
    <row r="54" spans="1:7" ht="15.75">
      <c r="A54" s="126" t="s">
        <v>86</v>
      </c>
      <c r="B54" s="126"/>
      <c r="C54" s="93"/>
      <c r="D54" s="93"/>
      <c r="E54" s="93"/>
      <c r="F54" s="93"/>
      <c r="G54" s="93"/>
    </row>
    <row r="55" spans="1:7" ht="15.75">
      <c r="A55" s="126" t="s">
        <v>87</v>
      </c>
      <c r="B55" s="126"/>
      <c r="C55" s="93"/>
      <c r="D55" s="93"/>
      <c r="E55" s="93"/>
      <c r="F55" s="93"/>
      <c r="G55" s="93"/>
    </row>
    <row r="56" spans="1:7" ht="15.75">
      <c r="A56" s="93" t="s">
        <v>88</v>
      </c>
      <c r="B56" s="126"/>
      <c r="C56" s="93"/>
      <c r="D56" s="127">
        <v>0.1089</v>
      </c>
      <c r="E56" s="128">
        <v>0.1065</v>
      </c>
      <c r="F56" s="127">
        <v>0.1154</v>
      </c>
      <c r="G56" s="128">
        <v>0.1145</v>
      </c>
    </row>
    <row r="57" spans="1:7" ht="16.5" thickBot="1">
      <c r="A57" s="93" t="s">
        <v>89</v>
      </c>
      <c r="B57" s="126"/>
      <c r="C57" s="93"/>
      <c r="D57" s="129">
        <v>0.1562</v>
      </c>
      <c r="E57" s="130">
        <v>0.1568</v>
      </c>
      <c r="F57" s="129">
        <v>0.1474</v>
      </c>
      <c r="G57" s="130">
        <v>0.1494</v>
      </c>
    </row>
    <row r="58" spans="1:7" ht="15.75" customHeight="1">
      <c r="A58" s="126" t="s">
        <v>90</v>
      </c>
      <c r="B58" s="93"/>
      <c r="C58" s="103"/>
      <c r="D58" s="103"/>
      <c r="E58" s="131"/>
      <c r="F58" s="125"/>
      <c r="G58" s="131"/>
    </row>
    <row r="59" spans="1:7" ht="15.75">
      <c r="A59" s="93" t="s">
        <v>88</v>
      </c>
      <c r="B59" s="93"/>
      <c r="C59" s="103"/>
      <c r="D59" s="127">
        <v>0.1037</v>
      </c>
      <c r="E59" s="131">
        <v>0.1028</v>
      </c>
      <c r="F59" s="132">
        <v>0.1086</v>
      </c>
      <c r="G59" s="131">
        <v>0.1096</v>
      </c>
    </row>
    <row r="60" spans="1:7" ht="16.5" thickBot="1">
      <c r="A60" s="93" t="s">
        <v>89</v>
      </c>
      <c r="B60" s="93"/>
      <c r="C60" s="103"/>
      <c r="D60" s="129">
        <v>0.151</v>
      </c>
      <c r="E60" s="133">
        <v>0.153</v>
      </c>
      <c r="F60" s="129">
        <v>0.1407</v>
      </c>
      <c r="G60" s="133">
        <v>0.1446</v>
      </c>
    </row>
    <row r="61" spans="1:7" ht="6" customHeight="1">
      <c r="A61" s="93"/>
      <c r="B61" s="93"/>
      <c r="C61" s="103"/>
      <c r="D61" s="103"/>
      <c r="E61" s="131"/>
      <c r="F61" s="103"/>
      <c r="G61" s="131"/>
    </row>
    <row r="62" spans="1:7" ht="16.5" customHeight="1" thickBot="1">
      <c r="A62" s="93" t="s">
        <v>91</v>
      </c>
      <c r="B62" s="93"/>
      <c r="C62" s="103"/>
      <c r="D62" s="134" t="s">
        <v>92</v>
      </c>
      <c r="E62" s="135" t="s">
        <v>93</v>
      </c>
      <c r="F62" s="134" t="s">
        <v>94</v>
      </c>
      <c r="G62" s="135" t="s">
        <v>95</v>
      </c>
    </row>
    <row r="63" spans="1:7" ht="9" customHeight="1">
      <c r="A63" s="98"/>
      <c r="B63" s="93"/>
      <c r="C63" s="103"/>
      <c r="D63" s="103"/>
      <c r="E63" s="103"/>
      <c r="F63" s="103"/>
      <c r="G63" s="103"/>
    </row>
    <row r="64" spans="1:7" ht="15.75">
      <c r="A64" s="99" t="s">
        <v>34</v>
      </c>
      <c r="B64" s="136"/>
      <c r="C64" s="103"/>
      <c r="D64" s="103"/>
      <c r="E64" s="103"/>
      <c r="F64" s="103"/>
      <c r="G64" s="103"/>
    </row>
    <row r="65" spans="1:7" ht="15.75">
      <c r="A65" s="103"/>
      <c r="B65" s="103"/>
      <c r="C65" s="103"/>
      <c r="D65" s="103"/>
      <c r="E65" s="103"/>
      <c r="F65" s="103"/>
      <c r="G65" s="103"/>
    </row>
    <row r="66" spans="1:7" ht="15.75">
      <c r="A66" s="103"/>
      <c r="B66" s="103"/>
      <c r="C66" s="103"/>
      <c r="D66" s="103"/>
      <c r="E66" s="103"/>
      <c r="F66" s="103"/>
      <c r="G66" s="103"/>
    </row>
    <row r="67" spans="1:7" ht="15.75">
      <c r="A67" s="103"/>
      <c r="B67" s="103"/>
      <c r="C67" s="103"/>
      <c r="D67" s="103"/>
      <c r="E67" s="103"/>
      <c r="F67" s="103"/>
      <c r="G67" s="103"/>
    </row>
    <row r="68" ht="15.75">
      <c r="G68" s="137"/>
    </row>
    <row r="69" ht="15.75">
      <c r="G69" s="137"/>
    </row>
    <row r="70" ht="15.75">
      <c r="G70" s="137"/>
    </row>
    <row r="71" ht="15.75">
      <c r="G71" s="137"/>
    </row>
    <row r="72" ht="15.75">
      <c r="G72" s="137"/>
    </row>
    <row r="73" ht="15.75">
      <c r="G73" s="137"/>
    </row>
    <row r="74" ht="15.75">
      <c r="G74" s="137"/>
    </row>
    <row r="75" ht="15.75">
      <c r="G75" s="137"/>
    </row>
    <row r="76" ht="15.75">
      <c r="G76" s="137"/>
    </row>
    <row r="77" ht="15.75">
      <c r="G77" s="137"/>
    </row>
    <row r="78" ht="15.75">
      <c r="G78" s="137"/>
    </row>
    <row r="79" ht="15.75">
      <c r="G79" s="137"/>
    </row>
    <row r="80" ht="15.75">
      <c r="G80" s="137"/>
    </row>
    <row r="81" ht="15.75">
      <c r="G81" s="137"/>
    </row>
    <row r="82" ht="15.75">
      <c r="G82" s="137"/>
    </row>
    <row r="83" ht="15.75">
      <c r="G83" s="137"/>
    </row>
    <row r="84" ht="15.75">
      <c r="G84" s="137"/>
    </row>
    <row r="85" ht="15.75">
      <c r="G85" s="137"/>
    </row>
    <row r="86" ht="15.75">
      <c r="G86" s="137"/>
    </row>
    <row r="87" ht="15.75">
      <c r="G87" s="137"/>
    </row>
    <row r="88" ht="15.75">
      <c r="G88" s="137"/>
    </row>
    <row r="89" ht="15.75">
      <c r="G89" s="137"/>
    </row>
    <row r="90" ht="15.75">
      <c r="G90" s="137"/>
    </row>
    <row r="91" ht="15.75">
      <c r="G91" s="137"/>
    </row>
    <row r="92" ht="15.75">
      <c r="G92" s="137"/>
    </row>
    <row r="93" ht="15.75">
      <c r="G93" s="137"/>
    </row>
    <row r="94" ht="15.75">
      <c r="G94" s="137"/>
    </row>
    <row r="95" ht="15.75">
      <c r="G95" s="137"/>
    </row>
    <row r="96" ht="15.75">
      <c r="G96" s="137"/>
    </row>
    <row r="97" ht="15.75">
      <c r="G97" s="137"/>
    </row>
    <row r="98" ht="15.75">
      <c r="G98" s="137"/>
    </row>
    <row r="99" ht="15.75">
      <c r="G99" s="137"/>
    </row>
    <row r="100" ht="15.75">
      <c r="G100" s="137"/>
    </row>
    <row r="101" ht="15.75">
      <c r="G101" s="137"/>
    </row>
    <row r="102" ht="15.75">
      <c r="G102" s="137"/>
    </row>
    <row r="103" ht="15.75">
      <c r="G103" s="137"/>
    </row>
    <row r="104" ht="15.75">
      <c r="G104" s="137"/>
    </row>
    <row r="105" ht="15.75">
      <c r="G105" s="137"/>
    </row>
    <row r="106" ht="15.75">
      <c r="G106" s="137"/>
    </row>
    <row r="107" ht="15.75">
      <c r="G107" s="137"/>
    </row>
    <row r="108" ht="15.75">
      <c r="G108" s="137"/>
    </row>
    <row r="109" ht="15.75">
      <c r="G109" s="137"/>
    </row>
    <row r="110" ht="15.75">
      <c r="G110" s="137"/>
    </row>
    <row r="111" ht="15.75">
      <c r="G111" s="137"/>
    </row>
    <row r="112" ht="15.75">
      <c r="G112" s="137"/>
    </row>
    <row r="113" ht="15.75">
      <c r="G113" s="137"/>
    </row>
    <row r="114" ht="15.75">
      <c r="G114" s="137"/>
    </row>
    <row r="115" ht="15.75">
      <c r="G115" s="137"/>
    </row>
    <row r="116" ht="15.75">
      <c r="G116" s="137"/>
    </row>
    <row r="117" ht="15.75">
      <c r="G117" s="137"/>
    </row>
    <row r="118" ht="15.75">
      <c r="G118" s="137"/>
    </row>
    <row r="119" ht="15.75">
      <c r="G119" s="137"/>
    </row>
    <row r="120" ht="15.75">
      <c r="G120" s="137"/>
    </row>
    <row r="121" ht="15.75">
      <c r="G121" s="137"/>
    </row>
    <row r="122" ht="15.75">
      <c r="G122" s="137"/>
    </row>
    <row r="123" ht="15.75">
      <c r="G123" s="137"/>
    </row>
    <row r="124" ht="15.75">
      <c r="G124" s="137"/>
    </row>
    <row r="125" ht="15.75">
      <c r="G125" s="137"/>
    </row>
    <row r="126" ht="15.75">
      <c r="G126" s="137"/>
    </row>
    <row r="127" ht="15.75">
      <c r="G127" s="137"/>
    </row>
    <row r="128" ht="15.75">
      <c r="G128" s="137"/>
    </row>
    <row r="129" ht="15.75">
      <c r="G129" s="137"/>
    </row>
    <row r="130" ht="15.75">
      <c r="G130" s="137"/>
    </row>
    <row r="131" ht="15.75">
      <c r="G131" s="137"/>
    </row>
    <row r="132" ht="15.75">
      <c r="G132" s="137"/>
    </row>
    <row r="133" ht="15.75">
      <c r="G133" s="137"/>
    </row>
    <row r="134" ht="15.75">
      <c r="G134" s="137"/>
    </row>
    <row r="135" ht="15.75">
      <c r="G135" s="137"/>
    </row>
    <row r="136" ht="15.75">
      <c r="G136" s="137"/>
    </row>
    <row r="137" ht="15.75">
      <c r="G137" s="137"/>
    </row>
    <row r="138" ht="15.75">
      <c r="G138" s="137"/>
    </row>
    <row r="139" ht="15.75">
      <c r="G139" s="137"/>
    </row>
    <row r="140" ht="15.75">
      <c r="G140" s="137"/>
    </row>
    <row r="141" ht="15.75">
      <c r="G141" s="137"/>
    </row>
    <row r="142" ht="15.75">
      <c r="G142" s="137"/>
    </row>
    <row r="143" ht="15.75">
      <c r="G143" s="137"/>
    </row>
    <row r="144" ht="15.75">
      <c r="G144" s="137"/>
    </row>
    <row r="145" ht="15.75">
      <c r="G145" s="137"/>
    </row>
    <row r="146" ht="15.75">
      <c r="G146" s="137"/>
    </row>
    <row r="147" ht="15.75">
      <c r="G147" s="137"/>
    </row>
    <row r="148" ht="15.75">
      <c r="G148" s="137"/>
    </row>
    <row r="149" ht="15.75">
      <c r="G149" s="137"/>
    </row>
    <row r="150" ht="15.75">
      <c r="G150" s="137"/>
    </row>
    <row r="151" ht="15.75">
      <c r="G151" s="137"/>
    </row>
    <row r="152" ht="15.75">
      <c r="G152" s="137"/>
    </row>
    <row r="153" ht="15.75">
      <c r="G153" s="137"/>
    </row>
    <row r="154" ht="15.75">
      <c r="G154" s="137"/>
    </row>
    <row r="155" ht="15.75">
      <c r="G155" s="137"/>
    </row>
    <row r="156" ht="15.75">
      <c r="G156" s="137"/>
    </row>
    <row r="157" ht="15.75">
      <c r="G157" s="137"/>
    </row>
    <row r="158" ht="15.75">
      <c r="G158" s="137"/>
    </row>
    <row r="159" ht="15.75">
      <c r="G159" s="137"/>
    </row>
    <row r="160" ht="15.75">
      <c r="G160" s="137"/>
    </row>
    <row r="161" ht="15.75">
      <c r="G161" s="137"/>
    </row>
    <row r="162" ht="15.75">
      <c r="G162" s="137"/>
    </row>
    <row r="163" ht="15.75">
      <c r="G163" s="137"/>
    </row>
    <row r="164" ht="15.75">
      <c r="G164" s="137"/>
    </row>
    <row r="165" ht="15.75">
      <c r="G165" s="137"/>
    </row>
    <row r="166" ht="15.75">
      <c r="G166" s="137"/>
    </row>
    <row r="167" ht="15.75">
      <c r="G167" s="137"/>
    </row>
    <row r="168" ht="15.75">
      <c r="G168" s="137"/>
    </row>
    <row r="169" ht="15.75">
      <c r="G169" s="137"/>
    </row>
    <row r="170" ht="15.75">
      <c r="G170" s="137"/>
    </row>
    <row r="171" ht="15.75">
      <c r="G171" s="137"/>
    </row>
    <row r="172" ht="15.75">
      <c r="G172" s="137"/>
    </row>
    <row r="173" ht="15.75">
      <c r="G173" s="137"/>
    </row>
    <row r="174" ht="15.75">
      <c r="G174" s="137"/>
    </row>
    <row r="175" ht="15.75">
      <c r="G175" s="137"/>
    </row>
    <row r="176" ht="15.75">
      <c r="G176" s="137"/>
    </row>
    <row r="177" ht="15.75">
      <c r="G177" s="137"/>
    </row>
    <row r="178" ht="15.75">
      <c r="G178" s="137"/>
    </row>
    <row r="179" ht="15.75">
      <c r="G179" s="137"/>
    </row>
    <row r="180" ht="15.75">
      <c r="G180" s="137"/>
    </row>
    <row r="181" ht="15.75">
      <c r="G181" s="137"/>
    </row>
    <row r="182" ht="15.75">
      <c r="G182" s="137"/>
    </row>
    <row r="183" ht="15.75">
      <c r="G183" s="137"/>
    </row>
    <row r="184" ht="15.75">
      <c r="G184" s="137"/>
    </row>
    <row r="185" ht="15.75">
      <c r="G185" s="137"/>
    </row>
    <row r="186" ht="15.75">
      <c r="G186" s="137"/>
    </row>
    <row r="187" ht="15.75">
      <c r="G187" s="137"/>
    </row>
    <row r="188" ht="15.75">
      <c r="G188" s="137"/>
    </row>
    <row r="189" ht="15.75">
      <c r="G189" s="137"/>
    </row>
    <row r="190" ht="15.75">
      <c r="G190" s="137"/>
    </row>
    <row r="191" ht="15.75">
      <c r="G191" s="137"/>
    </row>
    <row r="192" ht="15.75">
      <c r="G192" s="137"/>
    </row>
    <row r="193" ht="15.75">
      <c r="G193" s="137"/>
    </row>
    <row r="194" ht="15.75">
      <c r="G194" s="137"/>
    </row>
    <row r="195" ht="15.75">
      <c r="G195" s="137"/>
    </row>
    <row r="196" ht="15.75">
      <c r="G196" s="137"/>
    </row>
    <row r="197" ht="15.75">
      <c r="G197" s="137"/>
    </row>
    <row r="198" ht="15.75">
      <c r="G198" s="137"/>
    </row>
    <row r="199" ht="15.75">
      <c r="G199" s="137"/>
    </row>
    <row r="200" ht="15.75">
      <c r="G200" s="137"/>
    </row>
    <row r="201" ht="15.75">
      <c r="G201" s="137"/>
    </row>
    <row r="202" ht="15.75">
      <c r="G202" s="137"/>
    </row>
    <row r="203" ht="15.75">
      <c r="G203" s="137"/>
    </row>
    <row r="204" ht="15.75">
      <c r="G204" s="137"/>
    </row>
    <row r="205" ht="15.75">
      <c r="G205" s="137"/>
    </row>
    <row r="206" ht="15.75">
      <c r="G206" s="137"/>
    </row>
    <row r="207" ht="15.75">
      <c r="G207" s="137"/>
    </row>
    <row r="208" ht="15.75">
      <c r="G208" s="137"/>
    </row>
    <row r="209" ht="15.75">
      <c r="G209" s="137"/>
    </row>
    <row r="210" ht="15.75">
      <c r="G210" s="137"/>
    </row>
    <row r="211" ht="15.75">
      <c r="G211" s="137"/>
    </row>
    <row r="212" ht="15.75">
      <c r="G212" s="137"/>
    </row>
    <row r="213" ht="15.75">
      <c r="G213" s="137"/>
    </row>
    <row r="214" ht="15.75">
      <c r="G214" s="137"/>
    </row>
    <row r="215" ht="15.75">
      <c r="G215" s="137"/>
    </row>
    <row r="216" ht="15.75">
      <c r="G216" s="137"/>
    </row>
    <row r="217" ht="15.75">
      <c r="G217" s="137"/>
    </row>
    <row r="218" ht="15.75">
      <c r="G218" s="137"/>
    </row>
    <row r="219" ht="15.75">
      <c r="G219" s="137"/>
    </row>
    <row r="220" ht="15.75">
      <c r="G220" s="137"/>
    </row>
    <row r="221" ht="15.75">
      <c r="G221" s="137"/>
    </row>
    <row r="222" ht="15.75">
      <c r="G222" s="137"/>
    </row>
    <row r="223" ht="15.75">
      <c r="G223" s="137"/>
    </row>
    <row r="224" ht="15.75">
      <c r="G224" s="137"/>
    </row>
    <row r="225" ht="15.75">
      <c r="G225" s="137"/>
    </row>
    <row r="226" ht="15.75">
      <c r="G226" s="137"/>
    </row>
    <row r="227" ht="15.75">
      <c r="G227" s="137"/>
    </row>
    <row r="228" ht="15.75">
      <c r="G228" s="137"/>
    </row>
    <row r="229" ht="15.75">
      <c r="G229" s="137"/>
    </row>
    <row r="230" ht="15.75">
      <c r="G230" s="137"/>
    </row>
    <row r="231" ht="15.75">
      <c r="G231" s="137"/>
    </row>
    <row r="232" ht="15.75">
      <c r="G232" s="137"/>
    </row>
    <row r="233" ht="15.75">
      <c r="G233" s="137"/>
    </row>
    <row r="234" ht="15.75">
      <c r="G234" s="137"/>
    </row>
    <row r="235" ht="15.75">
      <c r="G235" s="137"/>
    </row>
    <row r="236" ht="15.75">
      <c r="G236" s="137"/>
    </row>
    <row r="237" ht="15.75">
      <c r="G237" s="137"/>
    </row>
    <row r="238" ht="15.75">
      <c r="G238" s="137"/>
    </row>
    <row r="239" ht="15.75">
      <c r="G239" s="137"/>
    </row>
    <row r="240" ht="15.75">
      <c r="G240" s="137"/>
    </row>
    <row r="241" ht="15.75">
      <c r="G241" s="137"/>
    </row>
    <row r="242" ht="15.75">
      <c r="G242" s="137"/>
    </row>
    <row r="243" ht="15.75">
      <c r="G243" s="137"/>
    </row>
    <row r="244" ht="15.75">
      <c r="G244" s="137"/>
    </row>
    <row r="245" ht="15.75">
      <c r="G245" s="137"/>
    </row>
    <row r="246" ht="15.75">
      <c r="G246" s="137"/>
    </row>
    <row r="247" ht="15.75">
      <c r="G247" s="137"/>
    </row>
    <row r="248" ht="15.75">
      <c r="G248" s="137"/>
    </row>
    <row r="249" ht="15.75">
      <c r="G249" s="137"/>
    </row>
    <row r="250" ht="15.75">
      <c r="G250" s="137"/>
    </row>
    <row r="251" ht="15.75">
      <c r="G251" s="137"/>
    </row>
    <row r="252" ht="15.75">
      <c r="G252" s="137"/>
    </row>
    <row r="253" ht="15.75">
      <c r="G253" s="137"/>
    </row>
    <row r="254" ht="15.75">
      <c r="G254" s="137"/>
    </row>
    <row r="255" ht="15.75">
      <c r="G255" s="137"/>
    </row>
    <row r="256" ht="15.75">
      <c r="G256" s="137"/>
    </row>
    <row r="257" ht="15.75">
      <c r="G257" s="137"/>
    </row>
    <row r="258" ht="15.75">
      <c r="G258" s="137"/>
    </row>
    <row r="259" ht="15.75">
      <c r="G259" s="137"/>
    </row>
    <row r="260" ht="15.75">
      <c r="G260" s="137"/>
    </row>
    <row r="261" ht="15.75">
      <c r="G261" s="137"/>
    </row>
    <row r="262" ht="15.75">
      <c r="G262" s="137"/>
    </row>
    <row r="263" ht="15.75">
      <c r="G263" s="137"/>
    </row>
    <row r="264" ht="15.75">
      <c r="G264" s="137"/>
    </row>
    <row r="265" ht="15.75">
      <c r="G265" s="137"/>
    </row>
    <row r="266" ht="15.75">
      <c r="G266" s="137"/>
    </row>
    <row r="267" ht="15.75">
      <c r="G267" s="137"/>
    </row>
    <row r="268" ht="15.75">
      <c r="G268" s="137"/>
    </row>
    <row r="269" ht="15.75">
      <c r="G269" s="137"/>
    </row>
    <row r="270" ht="15.75">
      <c r="G270" s="137"/>
    </row>
    <row r="271" ht="15.75">
      <c r="G271" s="137"/>
    </row>
    <row r="272" ht="15.75">
      <c r="G272" s="137"/>
    </row>
    <row r="273" ht="15.75">
      <c r="G273" s="137"/>
    </row>
    <row r="274" ht="15.75">
      <c r="G274" s="137"/>
    </row>
    <row r="275" ht="15.75">
      <c r="G275" s="137"/>
    </row>
    <row r="276" ht="15.75">
      <c r="G276" s="137"/>
    </row>
    <row r="277" ht="15.75">
      <c r="G277" s="137"/>
    </row>
    <row r="278" ht="15.75">
      <c r="G278" s="137"/>
    </row>
    <row r="279" ht="15.75">
      <c r="G279" s="137"/>
    </row>
    <row r="280" ht="15.75">
      <c r="G280" s="137"/>
    </row>
    <row r="281" ht="15.75">
      <c r="G281" s="137"/>
    </row>
    <row r="282" ht="15.75">
      <c r="G282" s="137"/>
    </row>
    <row r="283" ht="15.75">
      <c r="G283" s="137"/>
    </row>
    <row r="284" ht="15.75">
      <c r="G284" s="137"/>
    </row>
    <row r="285" ht="15.75">
      <c r="G285" s="137"/>
    </row>
    <row r="286" ht="15.75">
      <c r="G286" s="137"/>
    </row>
    <row r="287" ht="15.75">
      <c r="G287" s="137"/>
    </row>
    <row r="288" ht="15.75">
      <c r="G288" s="137"/>
    </row>
    <row r="289" ht="15.75">
      <c r="G289" s="137"/>
    </row>
    <row r="290" ht="15.75">
      <c r="G290" s="137"/>
    </row>
    <row r="291" ht="15.75">
      <c r="G291" s="137"/>
    </row>
    <row r="292" ht="15.75">
      <c r="G292" s="137"/>
    </row>
    <row r="293" ht="15.75">
      <c r="G293" s="137"/>
    </row>
    <row r="294" ht="15.75">
      <c r="G294" s="137"/>
    </row>
    <row r="295" ht="15.75">
      <c r="G295" s="137"/>
    </row>
    <row r="296" ht="15.75">
      <c r="G296" s="137"/>
    </row>
    <row r="297" ht="15.75">
      <c r="G297" s="137"/>
    </row>
    <row r="298" ht="15.75">
      <c r="G298" s="137"/>
    </row>
    <row r="299" ht="15.75">
      <c r="G299" s="137"/>
    </row>
    <row r="300" ht="15.75">
      <c r="G300" s="137"/>
    </row>
    <row r="301" ht="15.75">
      <c r="G301" s="137"/>
    </row>
    <row r="302" ht="15.75">
      <c r="G302" s="137"/>
    </row>
    <row r="303" ht="15.75">
      <c r="G303" s="137"/>
    </row>
    <row r="304" ht="15.75">
      <c r="G304" s="137"/>
    </row>
    <row r="305" ht="15.75">
      <c r="G305" s="137"/>
    </row>
    <row r="306" ht="15.75">
      <c r="G306" s="137"/>
    </row>
    <row r="307" ht="15.75">
      <c r="G307" s="137"/>
    </row>
    <row r="308" ht="15.75">
      <c r="G308" s="137"/>
    </row>
    <row r="309" ht="15.75">
      <c r="G309" s="137"/>
    </row>
    <row r="310" ht="15.75">
      <c r="G310" s="137"/>
    </row>
    <row r="311" ht="15.75">
      <c r="G311" s="137"/>
    </row>
    <row r="312" ht="15.75">
      <c r="G312" s="137"/>
    </row>
    <row r="313" ht="15.75">
      <c r="G313" s="137"/>
    </row>
    <row r="314" ht="15.75">
      <c r="G314" s="137"/>
    </row>
    <row r="315" ht="15.75">
      <c r="G315" s="137"/>
    </row>
    <row r="316" ht="15.75">
      <c r="G316" s="137"/>
    </row>
    <row r="317" ht="15.75">
      <c r="G317" s="137"/>
    </row>
    <row r="318" ht="15.75">
      <c r="G318" s="137"/>
    </row>
    <row r="319" ht="15.75">
      <c r="G319" s="137"/>
    </row>
    <row r="320" ht="15.75">
      <c r="G320" s="137"/>
    </row>
    <row r="321" ht="15.75">
      <c r="G321" s="137"/>
    </row>
    <row r="322" ht="15.75">
      <c r="G322" s="137"/>
    </row>
    <row r="323" ht="15.75">
      <c r="G323" s="137"/>
    </row>
    <row r="324" ht="15.75">
      <c r="G324" s="137"/>
    </row>
    <row r="325" ht="15.75">
      <c r="G325" s="137"/>
    </row>
    <row r="326" ht="15.75">
      <c r="G326" s="137"/>
    </row>
    <row r="327" ht="15.75">
      <c r="G327" s="137"/>
    </row>
    <row r="328" ht="15.75">
      <c r="G328" s="137"/>
    </row>
    <row r="329" ht="15.75">
      <c r="G329" s="137"/>
    </row>
    <row r="330" ht="15.75">
      <c r="G330" s="137"/>
    </row>
    <row r="331" ht="15.75">
      <c r="G331" s="137"/>
    </row>
    <row r="332" ht="15.75">
      <c r="G332" s="137"/>
    </row>
    <row r="333" ht="15.75">
      <c r="G333" s="137"/>
    </row>
    <row r="334" ht="15.75">
      <c r="G334" s="137"/>
    </row>
    <row r="335" ht="15.75">
      <c r="G335" s="137"/>
    </row>
    <row r="336" ht="15.75">
      <c r="G336" s="137"/>
    </row>
    <row r="337" ht="15.75">
      <c r="G337" s="137"/>
    </row>
    <row r="338" ht="15.75">
      <c r="G338" s="137"/>
    </row>
    <row r="339" ht="15.75">
      <c r="G339" s="137"/>
    </row>
    <row r="340" ht="15.75">
      <c r="G340" s="137"/>
    </row>
    <row r="341" ht="15.75">
      <c r="G341" s="137"/>
    </row>
    <row r="342" ht="15.75">
      <c r="G342" s="137"/>
    </row>
    <row r="343" ht="15.75">
      <c r="G343" s="137"/>
    </row>
    <row r="344" ht="15.75">
      <c r="G344" s="137"/>
    </row>
    <row r="345" ht="15.75">
      <c r="G345" s="137"/>
    </row>
    <row r="346" ht="15.75">
      <c r="G346" s="137"/>
    </row>
    <row r="347" ht="15.75">
      <c r="G347" s="137"/>
    </row>
    <row r="348" ht="15.75">
      <c r="G348" s="137"/>
    </row>
    <row r="349" ht="15.75">
      <c r="G349" s="137"/>
    </row>
    <row r="350" ht="15.75">
      <c r="G350" s="137"/>
    </row>
    <row r="351" ht="15.75">
      <c r="G351" s="137"/>
    </row>
    <row r="352" ht="15.75">
      <c r="G352" s="137"/>
    </row>
    <row r="353" ht="15.75">
      <c r="G353" s="137"/>
    </row>
    <row r="354" ht="15.75">
      <c r="G354" s="137"/>
    </row>
    <row r="355" ht="15.75">
      <c r="G355" s="137"/>
    </row>
    <row r="356" ht="15.75">
      <c r="G356" s="137"/>
    </row>
    <row r="357" ht="15.75">
      <c r="G357" s="137"/>
    </row>
    <row r="358" ht="15.75">
      <c r="G358" s="137"/>
    </row>
    <row r="359" ht="15.75">
      <c r="G359" s="137"/>
    </row>
    <row r="360" ht="15.75">
      <c r="G360" s="137"/>
    </row>
    <row r="361" ht="15.75">
      <c r="G361" s="137"/>
    </row>
    <row r="362" ht="15.75">
      <c r="G362" s="137"/>
    </row>
    <row r="363" ht="15.75">
      <c r="G363" s="137"/>
    </row>
    <row r="364" ht="15.75">
      <c r="G364" s="137"/>
    </row>
    <row r="365" ht="15.75">
      <c r="G365" s="137"/>
    </row>
    <row r="366" ht="15.75">
      <c r="G366" s="137"/>
    </row>
    <row r="367" ht="15.75">
      <c r="G367" s="137"/>
    </row>
    <row r="368" ht="15.75">
      <c r="G368" s="137"/>
    </row>
    <row r="369" ht="15.75">
      <c r="G369" s="137"/>
    </row>
    <row r="370" ht="15.75">
      <c r="G370" s="137"/>
    </row>
    <row r="371" ht="15.75">
      <c r="G371" s="137"/>
    </row>
    <row r="372" ht="15.75">
      <c r="G372" s="137"/>
    </row>
    <row r="373" ht="15.75">
      <c r="G373" s="137"/>
    </row>
    <row r="374" ht="15.75">
      <c r="G374" s="137"/>
    </row>
    <row r="375" ht="15.75">
      <c r="G375" s="137"/>
    </row>
    <row r="376" ht="15.75">
      <c r="G376" s="137"/>
    </row>
    <row r="377" ht="15.75">
      <c r="G377" s="137"/>
    </row>
    <row r="378" ht="15.75">
      <c r="G378" s="137"/>
    </row>
    <row r="379" ht="15.75">
      <c r="G379" s="137"/>
    </row>
    <row r="380" ht="15.75">
      <c r="G380" s="137"/>
    </row>
    <row r="381" ht="15.75">
      <c r="G381" s="137"/>
    </row>
    <row r="382" ht="15.75">
      <c r="G382" s="137"/>
    </row>
    <row r="383" ht="15.75">
      <c r="G383" s="137"/>
    </row>
    <row r="384" ht="15.75">
      <c r="G384" s="137"/>
    </row>
    <row r="385" ht="15.75">
      <c r="G385" s="137"/>
    </row>
    <row r="386" ht="15.75">
      <c r="G386" s="137"/>
    </row>
    <row r="387" ht="15.75">
      <c r="G387" s="137"/>
    </row>
    <row r="388" ht="15.75">
      <c r="G388" s="137"/>
    </row>
    <row r="389" ht="15.75">
      <c r="G389" s="137"/>
    </row>
    <row r="390" ht="15.75">
      <c r="G390" s="137"/>
    </row>
    <row r="391" ht="15.75">
      <c r="G391" s="137"/>
    </row>
    <row r="392" ht="15.75">
      <c r="G392" s="137"/>
    </row>
    <row r="393" ht="15.75">
      <c r="G393" s="137"/>
    </row>
    <row r="394" ht="15.75">
      <c r="G394" s="137"/>
    </row>
    <row r="395" ht="15.75">
      <c r="G395" s="137"/>
    </row>
    <row r="396" ht="15.75">
      <c r="G396" s="137"/>
    </row>
    <row r="397" ht="15.75">
      <c r="G397" s="137"/>
    </row>
    <row r="398" ht="15.75">
      <c r="G398" s="137"/>
    </row>
    <row r="399" ht="15.75">
      <c r="G399" s="137"/>
    </row>
    <row r="400" ht="15.75">
      <c r="G400" s="137"/>
    </row>
    <row r="401" ht="15.75">
      <c r="G401" s="137"/>
    </row>
    <row r="402" ht="15.75">
      <c r="G402" s="137"/>
    </row>
    <row r="403" ht="15.75">
      <c r="G403" s="137"/>
    </row>
    <row r="404" ht="15.75">
      <c r="G404" s="137"/>
    </row>
    <row r="405" ht="15.75">
      <c r="G405" s="137"/>
    </row>
    <row r="406" ht="15.75">
      <c r="G406" s="137"/>
    </row>
    <row r="407" ht="15.75">
      <c r="G407" s="137"/>
    </row>
    <row r="408" ht="15.75">
      <c r="G408" s="137"/>
    </row>
    <row r="409" ht="15.75">
      <c r="G409" s="137"/>
    </row>
    <row r="410" ht="15.75">
      <c r="G410" s="137"/>
    </row>
    <row r="411" ht="15.75">
      <c r="G411" s="137"/>
    </row>
    <row r="412" ht="15.75">
      <c r="G412" s="137"/>
    </row>
    <row r="413" ht="15.75">
      <c r="G413" s="137"/>
    </row>
    <row r="414" ht="15.75">
      <c r="G414" s="137"/>
    </row>
    <row r="415" ht="15.75">
      <c r="G415" s="137"/>
    </row>
    <row r="416" ht="15.75">
      <c r="G416" s="137"/>
    </row>
    <row r="417" ht="15.75">
      <c r="G417" s="137"/>
    </row>
    <row r="418" ht="15.75">
      <c r="G418" s="137"/>
    </row>
    <row r="419" ht="15.75">
      <c r="G419" s="137"/>
    </row>
    <row r="420" ht="15.75">
      <c r="G420" s="137"/>
    </row>
    <row r="421" ht="15.75">
      <c r="G421" s="137"/>
    </row>
    <row r="422" ht="15.75">
      <c r="G422" s="137"/>
    </row>
    <row r="423" ht="15.75">
      <c r="G423" s="137"/>
    </row>
    <row r="424" ht="15.75">
      <c r="G424" s="137"/>
    </row>
    <row r="425" ht="15.75">
      <c r="G425" s="137"/>
    </row>
    <row r="426" ht="15.75">
      <c r="G426" s="137"/>
    </row>
    <row r="427" ht="15.75">
      <c r="G427" s="137"/>
    </row>
    <row r="428" ht="15.75">
      <c r="G428" s="137"/>
    </row>
    <row r="429" ht="15.75">
      <c r="G429" s="137"/>
    </row>
    <row r="430" ht="15.75">
      <c r="G430" s="137"/>
    </row>
    <row r="431" ht="15.75">
      <c r="G431" s="137"/>
    </row>
    <row r="432" ht="15.75">
      <c r="G432" s="137"/>
    </row>
    <row r="433" ht="15.75">
      <c r="G433" s="137"/>
    </row>
    <row r="434" ht="15.75">
      <c r="G434" s="137"/>
    </row>
    <row r="435" ht="15.75">
      <c r="G435" s="137"/>
    </row>
    <row r="436" ht="15.75">
      <c r="G436" s="137"/>
    </row>
    <row r="437" ht="15.75">
      <c r="G437" s="137"/>
    </row>
    <row r="438" ht="15.75">
      <c r="G438" s="137"/>
    </row>
    <row r="439" ht="15.75">
      <c r="G439" s="137"/>
    </row>
    <row r="440" ht="15.75">
      <c r="G440" s="137"/>
    </row>
    <row r="441" ht="15.75">
      <c r="G441" s="137"/>
    </row>
    <row r="442" ht="15.75">
      <c r="G442" s="137"/>
    </row>
    <row r="443" ht="15.75">
      <c r="G443" s="137"/>
    </row>
    <row r="444" ht="15.75">
      <c r="G444" s="137"/>
    </row>
    <row r="445" ht="15.75">
      <c r="G445" s="137"/>
    </row>
    <row r="446" ht="15.75">
      <c r="G446" s="137"/>
    </row>
    <row r="447" ht="15.75">
      <c r="G447" s="137"/>
    </row>
    <row r="448" ht="15.75">
      <c r="G448" s="137"/>
    </row>
    <row r="449" ht="15.75">
      <c r="G449" s="137"/>
    </row>
    <row r="450" ht="15.75">
      <c r="G450" s="137"/>
    </row>
    <row r="451" ht="15.75">
      <c r="G451" s="137"/>
    </row>
    <row r="452" ht="15.75">
      <c r="G452" s="137"/>
    </row>
    <row r="453" ht="15.75">
      <c r="G453" s="137"/>
    </row>
    <row r="454" ht="15.75">
      <c r="G454" s="137"/>
    </row>
    <row r="455" ht="15.75">
      <c r="G455" s="137"/>
    </row>
    <row r="456" ht="15.75">
      <c r="G456" s="137"/>
    </row>
    <row r="457" ht="15.75">
      <c r="G457" s="137"/>
    </row>
    <row r="458" ht="15.75">
      <c r="G458" s="137"/>
    </row>
    <row r="459" ht="15.75">
      <c r="G459" s="137"/>
    </row>
    <row r="460" ht="15.75">
      <c r="G460" s="137"/>
    </row>
    <row r="461" ht="15.75">
      <c r="G461" s="137"/>
    </row>
    <row r="462" ht="15.75">
      <c r="G462" s="137"/>
    </row>
    <row r="463" ht="15.75">
      <c r="G463" s="137"/>
    </row>
    <row r="464" ht="15.75">
      <c r="G464" s="137"/>
    </row>
    <row r="465" ht="15.75">
      <c r="G465" s="137"/>
    </row>
    <row r="466" ht="15.75">
      <c r="G466" s="137"/>
    </row>
    <row r="467" ht="15.75">
      <c r="G467" s="137"/>
    </row>
    <row r="468" ht="15.75">
      <c r="G468" s="137"/>
    </row>
    <row r="469" ht="15.75">
      <c r="G469" s="137"/>
    </row>
    <row r="470" ht="15.75">
      <c r="G470" s="137"/>
    </row>
    <row r="471" ht="15.75">
      <c r="G471" s="137"/>
    </row>
    <row r="472" ht="15.75">
      <c r="G472" s="137"/>
    </row>
    <row r="473" ht="15.75">
      <c r="G473" s="137"/>
    </row>
    <row r="474" ht="15.75">
      <c r="G474" s="137"/>
    </row>
    <row r="475" ht="15.75">
      <c r="G475" s="137"/>
    </row>
    <row r="476" ht="15.75">
      <c r="G476" s="137"/>
    </row>
    <row r="477" ht="15.75">
      <c r="G477" s="137"/>
    </row>
    <row r="478" ht="15.75">
      <c r="G478" s="137"/>
    </row>
    <row r="479" ht="15.75">
      <c r="G479" s="137"/>
    </row>
    <row r="480" ht="15.75">
      <c r="G480" s="137"/>
    </row>
    <row r="481" ht="15.75">
      <c r="G481" s="137"/>
    </row>
    <row r="482" ht="15.75">
      <c r="G482" s="137"/>
    </row>
    <row r="483" ht="15.75">
      <c r="G483" s="137"/>
    </row>
    <row r="484" ht="15.75">
      <c r="G484" s="137"/>
    </row>
    <row r="485" ht="15.75">
      <c r="G485" s="137"/>
    </row>
    <row r="486" ht="15.75">
      <c r="G486" s="137"/>
    </row>
    <row r="487" ht="15.75">
      <c r="G487" s="137"/>
    </row>
    <row r="488" ht="15.75">
      <c r="G488" s="137"/>
    </row>
    <row r="489" ht="15.75">
      <c r="G489" s="137"/>
    </row>
    <row r="490" ht="15.75">
      <c r="G490" s="137"/>
    </row>
    <row r="491" ht="15.75">
      <c r="G491" s="137"/>
    </row>
    <row r="492" ht="15.75">
      <c r="G492" s="137"/>
    </row>
    <row r="493" ht="15.75">
      <c r="G493" s="137"/>
    </row>
    <row r="494" ht="15.75">
      <c r="G494" s="137"/>
    </row>
    <row r="495" ht="15.75">
      <c r="G495" s="137"/>
    </row>
    <row r="496" ht="15.75">
      <c r="G496" s="137"/>
    </row>
    <row r="497" ht="15.75">
      <c r="G497" s="137"/>
    </row>
    <row r="498" ht="15.75">
      <c r="G498" s="137"/>
    </row>
    <row r="499" ht="15.75">
      <c r="G499" s="137"/>
    </row>
    <row r="500" ht="15.75">
      <c r="G500" s="137"/>
    </row>
    <row r="501" ht="15.75">
      <c r="G501" s="137"/>
    </row>
    <row r="502" ht="15.75">
      <c r="G502" s="137"/>
    </row>
    <row r="503" ht="15.75">
      <c r="G503" s="137"/>
    </row>
    <row r="504" ht="15.75">
      <c r="G504" s="137"/>
    </row>
    <row r="505" ht="15.75">
      <c r="G505" s="137"/>
    </row>
    <row r="506" ht="15.75">
      <c r="G506" s="137"/>
    </row>
    <row r="507" ht="15.75">
      <c r="G507" s="137"/>
    </row>
    <row r="508" ht="15.75">
      <c r="G508" s="137"/>
    </row>
    <row r="509" ht="15.75">
      <c r="G509" s="137"/>
    </row>
    <row r="510" ht="15.75">
      <c r="G510" s="137"/>
    </row>
    <row r="511" ht="15.75">
      <c r="G511" s="137"/>
    </row>
    <row r="512" ht="15.75">
      <c r="G512" s="137"/>
    </row>
    <row r="513" ht="15.75">
      <c r="G513" s="137"/>
    </row>
    <row r="514" ht="15.75">
      <c r="G514" s="137"/>
    </row>
    <row r="515" ht="15.75">
      <c r="G515" s="137"/>
    </row>
    <row r="516" ht="15.75">
      <c r="G516" s="137"/>
    </row>
    <row r="517" ht="15.75">
      <c r="G517" s="137"/>
    </row>
    <row r="518" ht="15.75">
      <c r="G518" s="137"/>
    </row>
    <row r="519" ht="15.75">
      <c r="G519" s="137"/>
    </row>
    <row r="520" ht="15.75">
      <c r="G520" s="137"/>
    </row>
    <row r="521" ht="15.75">
      <c r="G521" s="137"/>
    </row>
    <row r="522" ht="15.75">
      <c r="G522" s="137"/>
    </row>
    <row r="523" ht="15.75">
      <c r="G523" s="137"/>
    </row>
    <row r="524" ht="15.75">
      <c r="G524" s="137"/>
    </row>
    <row r="525" ht="15.75">
      <c r="G525" s="137"/>
    </row>
    <row r="526" ht="15.75">
      <c r="G526" s="137"/>
    </row>
    <row r="527" ht="15.75">
      <c r="G527" s="137"/>
    </row>
    <row r="528" ht="15.75">
      <c r="G528" s="137"/>
    </row>
    <row r="529" ht="15.75">
      <c r="G529" s="137"/>
    </row>
    <row r="530" ht="15.75">
      <c r="G530" s="137"/>
    </row>
    <row r="531" ht="15.75">
      <c r="G531" s="137"/>
    </row>
    <row r="532" ht="15.75">
      <c r="G532" s="137"/>
    </row>
    <row r="533" ht="15.75">
      <c r="G533" s="137"/>
    </row>
    <row r="534" ht="15.75">
      <c r="G534" s="137"/>
    </row>
    <row r="535" ht="15.75">
      <c r="G535" s="137"/>
    </row>
    <row r="536" ht="15.75">
      <c r="G536" s="137"/>
    </row>
    <row r="537" ht="15.75">
      <c r="G537" s="137"/>
    </row>
    <row r="538" ht="15.75">
      <c r="G538" s="137"/>
    </row>
    <row r="539" ht="15.75">
      <c r="G539" s="137"/>
    </row>
    <row r="540" ht="15.75">
      <c r="G540" s="137"/>
    </row>
    <row r="541" ht="15.75">
      <c r="G541" s="137"/>
    </row>
    <row r="542" ht="15.75">
      <c r="G542" s="137"/>
    </row>
    <row r="543" ht="15.75">
      <c r="G543" s="137"/>
    </row>
    <row r="544" ht="15.75">
      <c r="G544" s="137"/>
    </row>
    <row r="545" ht="15.75">
      <c r="G545" s="137"/>
    </row>
    <row r="546" ht="15.75">
      <c r="G546" s="137"/>
    </row>
    <row r="547" ht="15.75">
      <c r="G547" s="137"/>
    </row>
    <row r="548" ht="15.75">
      <c r="G548" s="137"/>
    </row>
    <row r="549" ht="15.75">
      <c r="G549" s="137"/>
    </row>
    <row r="550" ht="15.75">
      <c r="G550" s="137"/>
    </row>
    <row r="551" ht="15.75">
      <c r="G551" s="137"/>
    </row>
    <row r="552" ht="15.75">
      <c r="G552" s="137"/>
    </row>
    <row r="553" ht="15.75">
      <c r="G553" s="137"/>
    </row>
    <row r="554" ht="15.75">
      <c r="G554" s="137"/>
    </row>
    <row r="555" ht="15.75">
      <c r="G555" s="137"/>
    </row>
    <row r="556" ht="15.75">
      <c r="G556" s="137"/>
    </row>
    <row r="557" ht="15.75">
      <c r="G557" s="137"/>
    </row>
    <row r="558" ht="15.75">
      <c r="G558" s="137"/>
    </row>
    <row r="559" ht="15.75">
      <c r="G559" s="137"/>
    </row>
    <row r="560" ht="15.75">
      <c r="G560" s="137"/>
    </row>
    <row r="561" ht="15.75">
      <c r="G561" s="137"/>
    </row>
    <row r="562" ht="15.75">
      <c r="G562" s="137"/>
    </row>
    <row r="563" ht="15.75">
      <c r="G563" s="137"/>
    </row>
    <row r="564" ht="15.75">
      <c r="G564" s="137"/>
    </row>
    <row r="565" ht="15.75">
      <c r="G565" s="137"/>
    </row>
    <row r="566" ht="15.75">
      <c r="G566" s="137"/>
    </row>
    <row r="567" ht="15.75">
      <c r="G567" s="137"/>
    </row>
    <row r="568" ht="15.75">
      <c r="G568" s="137"/>
    </row>
    <row r="569" ht="15.75">
      <c r="G569" s="137"/>
    </row>
    <row r="570" ht="15.75">
      <c r="G570" s="137"/>
    </row>
    <row r="571" ht="15.75">
      <c r="G571" s="137"/>
    </row>
    <row r="572" ht="15.75">
      <c r="G572" s="137"/>
    </row>
    <row r="573" ht="15.75">
      <c r="G573" s="137"/>
    </row>
    <row r="574" ht="15.75">
      <c r="G574" s="137"/>
    </row>
    <row r="575" ht="15.75">
      <c r="G575" s="137"/>
    </row>
    <row r="576" ht="15.75">
      <c r="G576" s="137"/>
    </row>
    <row r="577" ht="15.75">
      <c r="G577" s="137"/>
    </row>
    <row r="578" ht="15.75">
      <c r="G578" s="137"/>
    </row>
    <row r="579" ht="15.75">
      <c r="G579" s="137"/>
    </row>
    <row r="580" ht="15.75">
      <c r="G580" s="137"/>
    </row>
    <row r="581" ht="15.75">
      <c r="G581" s="137"/>
    </row>
    <row r="582" ht="15.75">
      <c r="G582" s="137"/>
    </row>
    <row r="583" ht="15.75">
      <c r="G583" s="137"/>
    </row>
    <row r="584" ht="15.75">
      <c r="G584" s="137"/>
    </row>
    <row r="585" ht="15.75">
      <c r="G585" s="137"/>
    </row>
    <row r="586" ht="15.75">
      <c r="G586" s="137"/>
    </row>
    <row r="587" ht="15.75">
      <c r="G587" s="137"/>
    </row>
    <row r="588" ht="15.75">
      <c r="G588" s="137"/>
    </row>
    <row r="589" ht="15.75">
      <c r="G589" s="137"/>
    </row>
    <row r="590" ht="15.75">
      <c r="G590" s="137"/>
    </row>
    <row r="591" ht="15.75">
      <c r="G591" s="137"/>
    </row>
    <row r="592" ht="15.75">
      <c r="G592" s="137"/>
    </row>
    <row r="593" ht="15.75">
      <c r="G593" s="137"/>
    </row>
    <row r="594" ht="15.75">
      <c r="G594" s="137"/>
    </row>
    <row r="595" ht="15.75">
      <c r="G595" s="137"/>
    </row>
    <row r="596" ht="15.75">
      <c r="G596" s="137"/>
    </row>
    <row r="597" ht="15.75">
      <c r="G597" s="137"/>
    </row>
    <row r="598" ht="15.75">
      <c r="G598" s="137"/>
    </row>
    <row r="599" ht="15.75">
      <c r="G599" s="137"/>
    </row>
    <row r="600" ht="15.75">
      <c r="G600" s="137"/>
    </row>
    <row r="601" ht="15.75">
      <c r="G601" s="137"/>
    </row>
    <row r="602" ht="15.75">
      <c r="G602" s="137"/>
    </row>
    <row r="603" ht="15.75">
      <c r="G603" s="137"/>
    </row>
    <row r="604" ht="15.75">
      <c r="G604" s="137"/>
    </row>
    <row r="605" ht="15.75">
      <c r="G605" s="137"/>
    </row>
    <row r="606" ht="15.75">
      <c r="G606" s="137"/>
    </row>
    <row r="607" ht="15.75">
      <c r="G607" s="137"/>
    </row>
    <row r="608" ht="15.75">
      <c r="G608" s="137"/>
    </row>
    <row r="609" ht="15.75">
      <c r="G609" s="137"/>
    </row>
    <row r="610" ht="15.75">
      <c r="G610" s="137"/>
    </row>
    <row r="611" ht="15.75">
      <c r="G611" s="137"/>
    </row>
    <row r="612" ht="15.75">
      <c r="G612" s="137"/>
    </row>
    <row r="613" ht="15.75">
      <c r="G613" s="137"/>
    </row>
    <row r="614" ht="15.75">
      <c r="G614" s="137"/>
    </row>
    <row r="615" ht="15.75">
      <c r="G615" s="137"/>
    </row>
    <row r="616" ht="15.75">
      <c r="G616" s="137"/>
    </row>
    <row r="617" ht="15.75">
      <c r="G617" s="137"/>
    </row>
    <row r="618" ht="15.75">
      <c r="G618" s="137"/>
    </row>
    <row r="619" ht="15.75">
      <c r="G619" s="137"/>
    </row>
    <row r="620" ht="15.75">
      <c r="G620" s="137"/>
    </row>
    <row r="621" ht="15.75">
      <c r="G621" s="137"/>
    </row>
    <row r="622" ht="15.75">
      <c r="G622" s="137"/>
    </row>
    <row r="623" ht="15.75">
      <c r="G623" s="137"/>
    </row>
    <row r="624" ht="15.75">
      <c r="G624" s="137"/>
    </row>
    <row r="625" ht="15.75">
      <c r="G625" s="137"/>
    </row>
    <row r="626" ht="15.75">
      <c r="G626" s="137"/>
    </row>
    <row r="627" ht="15.75">
      <c r="G627" s="137"/>
    </row>
    <row r="628" ht="15.75">
      <c r="G628" s="137"/>
    </row>
    <row r="629" ht="15.75">
      <c r="G629" s="137"/>
    </row>
    <row r="630" ht="15.75">
      <c r="G630" s="137"/>
    </row>
    <row r="631" ht="15.75">
      <c r="G631" s="137"/>
    </row>
    <row r="632" ht="15.75">
      <c r="G632" s="137"/>
    </row>
    <row r="633" ht="15.75">
      <c r="G633" s="137"/>
    </row>
    <row r="634" ht="15.75">
      <c r="G634" s="137"/>
    </row>
    <row r="635" ht="15.75">
      <c r="G635" s="137"/>
    </row>
    <row r="636" ht="15.75">
      <c r="G636" s="137"/>
    </row>
    <row r="637" ht="15.75">
      <c r="G637" s="137"/>
    </row>
    <row r="638" ht="15.75">
      <c r="G638" s="137"/>
    </row>
    <row r="639" ht="15.75">
      <c r="G639" s="137"/>
    </row>
    <row r="640" ht="15.75">
      <c r="G640" s="137"/>
    </row>
    <row r="641" ht="15.75">
      <c r="G641" s="137"/>
    </row>
    <row r="642" ht="15.75">
      <c r="G642" s="137"/>
    </row>
    <row r="643" ht="15.75">
      <c r="G643" s="137"/>
    </row>
    <row r="644" ht="15.75">
      <c r="G644" s="137"/>
    </row>
    <row r="645" ht="15.75">
      <c r="G645" s="137"/>
    </row>
    <row r="646" ht="15.75">
      <c r="G646" s="137"/>
    </row>
    <row r="647" ht="15.75">
      <c r="G647" s="137"/>
    </row>
    <row r="648" ht="15.75">
      <c r="G648" s="137"/>
    </row>
    <row r="649" ht="15.75">
      <c r="G649" s="137"/>
    </row>
    <row r="650" ht="15.75">
      <c r="G650" s="137"/>
    </row>
    <row r="651" ht="15.75">
      <c r="G651" s="137"/>
    </row>
    <row r="652" ht="15.75">
      <c r="G652" s="137"/>
    </row>
    <row r="653" ht="15.75">
      <c r="G653" s="137"/>
    </row>
    <row r="654" ht="15.75">
      <c r="G654" s="137"/>
    </row>
    <row r="655" ht="15.75">
      <c r="G655" s="137"/>
    </row>
    <row r="656" ht="15.75">
      <c r="G656" s="137"/>
    </row>
    <row r="657" ht="15.75">
      <c r="G657" s="137"/>
    </row>
    <row r="658" ht="15.75">
      <c r="G658" s="137"/>
    </row>
    <row r="659" ht="15.75">
      <c r="G659" s="137"/>
    </row>
    <row r="660" ht="15.75">
      <c r="G660" s="137"/>
    </row>
    <row r="661" ht="15.75">
      <c r="G661" s="137"/>
    </row>
    <row r="662" ht="15.75">
      <c r="G662" s="137"/>
    </row>
    <row r="663" ht="15.75">
      <c r="G663" s="137"/>
    </row>
    <row r="664" ht="15.75">
      <c r="G664" s="137"/>
    </row>
    <row r="665" ht="15.75">
      <c r="G665" s="137"/>
    </row>
    <row r="666" ht="15.75">
      <c r="G666" s="137"/>
    </row>
    <row r="667" ht="15.75">
      <c r="G667" s="137"/>
    </row>
    <row r="668" ht="15.75">
      <c r="G668" s="137"/>
    </row>
    <row r="669" ht="15.75">
      <c r="G669" s="137"/>
    </row>
    <row r="670" ht="15.75">
      <c r="G670" s="137"/>
    </row>
    <row r="671" ht="15.75">
      <c r="G671" s="137"/>
    </row>
    <row r="672" ht="15.75">
      <c r="G672" s="137"/>
    </row>
    <row r="673" ht="15.75">
      <c r="G673" s="137"/>
    </row>
    <row r="674" ht="15.75">
      <c r="G674" s="137"/>
    </row>
    <row r="675" ht="15.75">
      <c r="G675" s="137"/>
    </row>
    <row r="676" ht="15.75">
      <c r="G676" s="137"/>
    </row>
    <row r="677" ht="15.75">
      <c r="G677" s="137"/>
    </row>
    <row r="678" ht="15.75">
      <c r="G678" s="137"/>
    </row>
    <row r="679" ht="15.75">
      <c r="G679" s="137"/>
    </row>
    <row r="680" ht="15.75">
      <c r="G680" s="137"/>
    </row>
    <row r="681" ht="15.75">
      <c r="G681" s="137"/>
    </row>
    <row r="682" ht="15.75">
      <c r="G682" s="137"/>
    </row>
    <row r="683" ht="15.75">
      <c r="G683" s="137"/>
    </row>
    <row r="684" ht="15.75">
      <c r="G684" s="137"/>
    </row>
    <row r="685" ht="15.75">
      <c r="G685" s="137"/>
    </row>
    <row r="686" ht="15.75">
      <c r="G686" s="137"/>
    </row>
    <row r="687" ht="15.75">
      <c r="G687" s="137"/>
    </row>
    <row r="688" ht="15.75">
      <c r="G688" s="137"/>
    </row>
    <row r="689" ht="15.75">
      <c r="G689" s="137"/>
    </row>
    <row r="690" ht="15.75">
      <c r="G690" s="137"/>
    </row>
    <row r="691" ht="15.75">
      <c r="G691" s="137"/>
    </row>
    <row r="692" ht="15.75">
      <c r="G692" s="137"/>
    </row>
    <row r="693" ht="15.75">
      <c r="G693" s="137"/>
    </row>
    <row r="694" ht="15.75">
      <c r="G694" s="137"/>
    </row>
    <row r="695" ht="15.75">
      <c r="G695" s="137"/>
    </row>
    <row r="696" ht="15.75">
      <c r="G696" s="137"/>
    </row>
    <row r="697" ht="15.75">
      <c r="G697" s="137"/>
    </row>
    <row r="698" ht="15.75">
      <c r="G698" s="137"/>
    </row>
    <row r="699" ht="15.75">
      <c r="G699" s="137"/>
    </row>
    <row r="700" ht="15.75">
      <c r="G700" s="137"/>
    </row>
    <row r="701" ht="15.75">
      <c r="G701" s="137"/>
    </row>
    <row r="702" ht="15.75">
      <c r="G702" s="137"/>
    </row>
    <row r="703" ht="15.75">
      <c r="G703" s="137"/>
    </row>
    <row r="704" ht="15.75">
      <c r="G704" s="137"/>
    </row>
    <row r="705" ht="15.75">
      <c r="G705" s="137"/>
    </row>
    <row r="706" ht="15.75">
      <c r="G706" s="137"/>
    </row>
    <row r="707" ht="15.75">
      <c r="G707" s="137"/>
    </row>
    <row r="708" ht="15.75">
      <c r="G708" s="137"/>
    </row>
    <row r="709" ht="15.75">
      <c r="G709" s="137"/>
    </row>
    <row r="710" ht="15.75">
      <c r="G710" s="137"/>
    </row>
    <row r="711" ht="15.75">
      <c r="G711" s="137"/>
    </row>
    <row r="712" ht="15.75">
      <c r="G712" s="137"/>
    </row>
    <row r="713" ht="15.75">
      <c r="G713" s="137"/>
    </row>
    <row r="714" ht="15.75">
      <c r="G714" s="137"/>
    </row>
    <row r="715" ht="15.75">
      <c r="G715" s="137"/>
    </row>
    <row r="716" ht="15.75">
      <c r="G716" s="137"/>
    </row>
    <row r="717" ht="15.75">
      <c r="G717" s="137"/>
    </row>
    <row r="718" ht="15.75">
      <c r="G718" s="137"/>
    </row>
    <row r="719" ht="15.75">
      <c r="G719" s="137"/>
    </row>
    <row r="720" ht="15.75">
      <c r="G720" s="137"/>
    </row>
    <row r="721" ht="15.75">
      <c r="G721" s="137"/>
    </row>
    <row r="722" ht="15.75">
      <c r="G722" s="137"/>
    </row>
    <row r="723" ht="15.75">
      <c r="G723" s="137"/>
    </row>
    <row r="724" ht="15.75">
      <c r="G724" s="137"/>
    </row>
    <row r="725" ht="15.75">
      <c r="G725" s="137"/>
    </row>
    <row r="726" ht="15.75">
      <c r="G726" s="137"/>
    </row>
    <row r="727" ht="15.75">
      <c r="G727" s="137"/>
    </row>
    <row r="728" ht="15.75">
      <c r="G728" s="137"/>
    </row>
    <row r="729" ht="15.75">
      <c r="G729" s="137"/>
    </row>
    <row r="730" ht="15.75">
      <c r="G730" s="137"/>
    </row>
    <row r="731" ht="15.75">
      <c r="G731" s="137"/>
    </row>
    <row r="732" ht="15.75">
      <c r="G732" s="137"/>
    </row>
    <row r="733" ht="15.75">
      <c r="G733" s="137"/>
    </row>
    <row r="734" ht="15.75">
      <c r="G734" s="137"/>
    </row>
    <row r="735" ht="15.75">
      <c r="G735" s="137"/>
    </row>
    <row r="736" ht="15.75">
      <c r="G736" s="137"/>
    </row>
    <row r="737" ht="15.75">
      <c r="G737" s="137"/>
    </row>
    <row r="738" ht="15.75">
      <c r="G738" s="137"/>
    </row>
    <row r="739" ht="15.75">
      <c r="G739" s="137"/>
    </row>
    <row r="740" ht="15.75">
      <c r="G740" s="137"/>
    </row>
    <row r="741" ht="15.75">
      <c r="G741" s="137"/>
    </row>
    <row r="742" ht="15.75">
      <c r="G742" s="137"/>
    </row>
    <row r="743" ht="15.75">
      <c r="G743" s="137"/>
    </row>
    <row r="744" ht="15.75">
      <c r="G744" s="137"/>
    </row>
    <row r="745" ht="15.75">
      <c r="G745" s="137"/>
    </row>
    <row r="746" ht="15.75">
      <c r="G746" s="137"/>
    </row>
    <row r="747" ht="15.75">
      <c r="G747" s="137"/>
    </row>
    <row r="748" ht="15.75">
      <c r="G748" s="137"/>
    </row>
    <row r="749" ht="15.75">
      <c r="G749" s="137"/>
    </row>
    <row r="750" ht="15.75">
      <c r="G750" s="137"/>
    </row>
    <row r="751" ht="15.75">
      <c r="G751" s="137"/>
    </row>
    <row r="752" ht="15.75">
      <c r="G752" s="137"/>
    </row>
    <row r="753" ht="15.75">
      <c r="G753" s="137"/>
    </row>
    <row r="754" ht="15.75">
      <c r="G754" s="137"/>
    </row>
    <row r="755" ht="15.75">
      <c r="G755" s="137"/>
    </row>
    <row r="756" ht="15.75">
      <c r="G756" s="137"/>
    </row>
    <row r="757" ht="15.75">
      <c r="G757" s="137"/>
    </row>
    <row r="758" ht="15.75">
      <c r="G758" s="137"/>
    </row>
    <row r="759" ht="15.75">
      <c r="G759" s="137"/>
    </row>
    <row r="760" ht="15.75">
      <c r="G760" s="137"/>
    </row>
    <row r="761" ht="15.75">
      <c r="G761" s="137"/>
    </row>
    <row r="762" ht="15.75">
      <c r="G762" s="137"/>
    </row>
    <row r="763" ht="15.75">
      <c r="G763" s="137"/>
    </row>
    <row r="764" ht="15.75">
      <c r="G764" s="137"/>
    </row>
    <row r="765" ht="15.75">
      <c r="G765" s="137"/>
    </row>
    <row r="766" ht="15.75">
      <c r="G766" s="137"/>
    </row>
    <row r="767" ht="15.75">
      <c r="G767" s="137"/>
    </row>
    <row r="768" ht="15.75">
      <c r="G768" s="137"/>
    </row>
    <row r="769" ht="15.75">
      <c r="G769" s="137"/>
    </row>
    <row r="770" ht="15.75">
      <c r="G770" s="137"/>
    </row>
    <row r="771" ht="15.75">
      <c r="G771" s="137"/>
    </row>
    <row r="772" ht="15.75">
      <c r="G772" s="137"/>
    </row>
    <row r="773" ht="15.75">
      <c r="G773" s="137"/>
    </row>
    <row r="774" ht="15.75">
      <c r="G774" s="137"/>
    </row>
    <row r="775" ht="15.75">
      <c r="G775" s="137"/>
    </row>
    <row r="776" ht="15.75">
      <c r="G776" s="137"/>
    </row>
    <row r="777" ht="15.75">
      <c r="G777" s="137"/>
    </row>
    <row r="778" ht="15.75">
      <c r="G778" s="137"/>
    </row>
    <row r="779" ht="15.75">
      <c r="G779" s="137"/>
    </row>
    <row r="780" ht="15.75">
      <c r="G780" s="137"/>
    </row>
    <row r="781" ht="15.75">
      <c r="G781" s="137"/>
    </row>
    <row r="782" ht="15.75">
      <c r="G782" s="137"/>
    </row>
    <row r="783" ht="15.75">
      <c r="G783" s="137"/>
    </row>
    <row r="784" ht="15.75">
      <c r="G784" s="137"/>
    </row>
    <row r="785" ht="15.75">
      <c r="G785" s="137"/>
    </row>
    <row r="786" ht="15.75">
      <c r="G786" s="137"/>
    </row>
    <row r="787" ht="15.75">
      <c r="G787" s="137"/>
    </row>
    <row r="788" ht="15.75">
      <c r="G788" s="137"/>
    </row>
    <row r="789" ht="15.75">
      <c r="G789" s="137"/>
    </row>
    <row r="790" ht="15.75">
      <c r="G790" s="137"/>
    </row>
    <row r="791" ht="15.75">
      <c r="G791" s="137"/>
    </row>
    <row r="792" ht="15.75">
      <c r="G792" s="137"/>
    </row>
    <row r="793" ht="15.75">
      <c r="G793" s="137"/>
    </row>
    <row r="794" ht="15.75">
      <c r="G794" s="137"/>
    </row>
    <row r="795" ht="15.75">
      <c r="G795" s="137"/>
    </row>
    <row r="796" ht="15.75">
      <c r="G796" s="137"/>
    </row>
    <row r="797" ht="15.75">
      <c r="G797" s="137"/>
    </row>
    <row r="798" ht="15.75">
      <c r="G798" s="137"/>
    </row>
    <row r="799" ht="15.75">
      <c r="G799" s="137"/>
    </row>
    <row r="800" ht="15.75">
      <c r="G800" s="137"/>
    </row>
    <row r="801" ht="15.75">
      <c r="G801" s="137"/>
    </row>
    <row r="802" ht="15.75">
      <c r="G802" s="137"/>
    </row>
    <row r="803" ht="15.75">
      <c r="G803" s="137"/>
    </row>
    <row r="804" ht="15.75">
      <c r="G804" s="137"/>
    </row>
    <row r="805" ht="15.75">
      <c r="G805" s="137"/>
    </row>
    <row r="806" ht="15.75">
      <c r="G806" s="137"/>
    </row>
    <row r="807" ht="15.75">
      <c r="G807" s="137"/>
    </row>
    <row r="808" ht="15.75">
      <c r="G808" s="137"/>
    </row>
    <row r="809" ht="15.75">
      <c r="G809" s="137"/>
    </row>
    <row r="810" ht="15.75">
      <c r="G810" s="137"/>
    </row>
    <row r="811" ht="15.75">
      <c r="G811" s="137"/>
    </row>
    <row r="812" ht="15.75">
      <c r="G812" s="137"/>
    </row>
    <row r="813" ht="15.75">
      <c r="G813" s="137"/>
    </row>
    <row r="814" ht="15.75">
      <c r="G814" s="137"/>
    </row>
    <row r="815" ht="15.75">
      <c r="G815" s="137"/>
    </row>
    <row r="816" ht="15.75">
      <c r="G816" s="137"/>
    </row>
    <row r="817" ht="15.75">
      <c r="G817" s="137"/>
    </row>
    <row r="818" ht="15.75">
      <c r="G818" s="137"/>
    </row>
    <row r="819" ht="15.75">
      <c r="G819" s="137"/>
    </row>
    <row r="820" ht="15.75">
      <c r="G820" s="137"/>
    </row>
    <row r="821" ht="15.75">
      <c r="G821" s="137"/>
    </row>
    <row r="822" ht="15.75">
      <c r="G822" s="137"/>
    </row>
    <row r="823" ht="15.75">
      <c r="G823" s="137"/>
    </row>
    <row r="824" ht="15.75">
      <c r="G824" s="137"/>
    </row>
    <row r="825" ht="15.75">
      <c r="G825" s="137"/>
    </row>
    <row r="826" ht="15.75">
      <c r="G826" s="137"/>
    </row>
    <row r="827" ht="15.75">
      <c r="G827" s="137"/>
    </row>
    <row r="828" ht="15.75">
      <c r="G828" s="137"/>
    </row>
    <row r="829" ht="15.75">
      <c r="G829" s="137"/>
    </row>
    <row r="830" ht="15.75">
      <c r="G830" s="137"/>
    </row>
    <row r="831" ht="15.75">
      <c r="G831" s="137"/>
    </row>
    <row r="832" ht="15.75">
      <c r="G832" s="137"/>
    </row>
    <row r="833" ht="15.75">
      <c r="G833" s="137"/>
    </row>
    <row r="834" ht="15.75">
      <c r="G834" s="137"/>
    </row>
    <row r="835" ht="15.75">
      <c r="G835" s="137"/>
    </row>
    <row r="836" ht="15.75">
      <c r="G836" s="137"/>
    </row>
    <row r="837" ht="15.75">
      <c r="G837" s="137"/>
    </row>
    <row r="838" ht="15.75">
      <c r="G838" s="137"/>
    </row>
    <row r="839" ht="15.75">
      <c r="G839" s="137"/>
    </row>
    <row r="840" ht="15.75">
      <c r="G840" s="137"/>
    </row>
    <row r="841" ht="15.75">
      <c r="G841" s="137"/>
    </row>
    <row r="842" ht="15.75">
      <c r="G842" s="137"/>
    </row>
    <row r="843" ht="15.75">
      <c r="G843" s="137"/>
    </row>
    <row r="844" ht="15.75">
      <c r="G844" s="137"/>
    </row>
    <row r="845" ht="15.75">
      <c r="G845" s="137"/>
    </row>
    <row r="846" ht="15.75">
      <c r="G846" s="137"/>
    </row>
    <row r="847" ht="15.75">
      <c r="G847" s="137"/>
    </row>
    <row r="848" ht="15.75">
      <c r="G848" s="137"/>
    </row>
    <row r="849" ht="15.75">
      <c r="G849" s="137"/>
    </row>
    <row r="850" ht="15.75">
      <c r="G850" s="137"/>
    </row>
    <row r="851" ht="15.75">
      <c r="G851" s="137"/>
    </row>
    <row r="852" ht="15.75">
      <c r="G852" s="137"/>
    </row>
    <row r="853" ht="15.75">
      <c r="G853" s="137"/>
    </row>
    <row r="854" ht="15.75">
      <c r="G854" s="137"/>
    </row>
    <row r="855" ht="15.75">
      <c r="G855" s="137"/>
    </row>
    <row r="856" ht="15.75">
      <c r="G856" s="137"/>
    </row>
    <row r="857" ht="15.75">
      <c r="G857" s="137"/>
    </row>
    <row r="858" ht="15.75">
      <c r="G858" s="137"/>
    </row>
    <row r="859" ht="15.75">
      <c r="G859" s="137"/>
    </row>
    <row r="860" ht="15.75">
      <c r="G860" s="137"/>
    </row>
    <row r="861" ht="15.75">
      <c r="G861" s="137"/>
    </row>
    <row r="862" ht="15.75">
      <c r="G862" s="137"/>
    </row>
    <row r="863" ht="15.75">
      <c r="G863" s="137"/>
    </row>
    <row r="864" ht="15.75">
      <c r="G864" s="137"/>
    </row>
    <row r="865" ht="15.75">
      <c r="G865" s="137"/>
    </row>
    <row r="866" ht="15.75">
      <c r="G866" s="137"/>
    </row>
    <row r="867" ht="15.75">
      <c r="G867" s="137"/>
    </row>
    <row r="868" ht="15.75">
      <c r="G868" s="137"/>
    </row>
    <row r="869" ht="15.75">
      <c r="G869" s="137"/>
    </row>
    <row r="870" ht="15.75">
      <c r="G870" s="137"/>
    </row>
    <row r="871" ht="15.75">
      <c r="G871" s="137"/>
    </row>
    <row r="872" ht="15.75">
      <c r="G872" s="137"/>
    </row>
    <row r="873" ht="15.75">
      <c r="G873" s="137"/>
    </row>
    <row r="874" ht="15.75">
      <c r="G874" s="137"/>
    </row>
    <row r="875" ht="15.75">
      <c r="G875" s="137"/>
    </row>
    <row r="876" ht="15.75">
      <c r="G876" s="137"/>
    </row>
    <row r="877" ht="15.75">
      <c r="G877" s="137"/>
    </row>
    <row r="878" ht="15.75">
      <c r="G878" s="137"/>
    </row>
    <row r="879" ht="15.75">
      <c r="G879" s="137"/>
    </row>
    <row r="880" ht="15.75">
      <c r="G880" s="137"/>
    </row>
    <row r="881" ht="15.75">
      <c r="G881" s="137"/>
    </row>
    <row r="882" ht="15.75">
      <c r="G882" s="137"/>
    </row>
    <row r="883" ht="15.75">
      <c r="G883" s="137"/>
    </row>
    <row r="884" ht="15.75">
      <c r="G884" s="137"/>
    </row>
    <row r="885" ht="15.75">
      <c r="G885" s="137"/>
    </row>
    <row r="886" ht="15.75">
      <c r="G886" s="137"/>
    </row>
    <row r="887" ht="15.75">
      <c r="G887" s="137"/>
    </row>
    <row r="888" ht="15.75">
      <c r="G888" s="137"/>
    </row>
    <row r="889" ht="15.75">
      <c r="G889" s="137"/>
    </row>
    <row r="890" ht="15.75">
      <c r="G890" s="137"/>
    </row>
    <row r="891" ht="15.75">
      <c r="G891" s="137"/>
    </row>
    <row r="892" ht="15.75">
      <c r="G892" s="137"/>
    </row>
    <row r="893" ht="15.75">
      <c r="G893" s="137"/>
    </row>
    <row r="894" ht="15.75">
      <c r="G894" s="137"/>
    </row>
    <row r="895" ht="15.75">
      <c r="G895" s="137"/>
    </row>
    <row r="896" ht="15.75">
      <c r="G896" s="137"/>
    </row>
    <row r="897" ht="15.75">
      <c r="G897" s="137"/>
    </row>
    <row r="898" ht="15.75">
      <c r="G898" s="137"/>
    </row>
    <row r="899" ht="15.75">
      <c r="G899" s="137"/>
    </row>
    <row r="900" ht="15.75">
      <c r="G900" s="137"/>
    </row>
    <row r="901" ht="15.75">
      <c r="G901" s="137"/>
    </row>
    <row r="902" ht="15.75">
      <c r="G902" s="137"/>
    </row>
    <row r="903" ht="15.75">
      <c r="G903" s="137"/>
    </row>
    <row r="904" ht="15.75">
      <c r="G904" s="137"/>
    </row>
    <row r="905" ht="15.75">
      <c r="G905" s="137"/>
    </row>
    <row r="906" ht="15.75">
      <c r="G906" s="137"/>
    </row>
    <row r="907" ht="15.75">
      <c r="G907" s="137"/>
    </row>
    <row r="908" ht="15.75">
      <c r="G908" s="137"/>
    </row>
    <row r="909" ht="15.75">
      <c r="G909" s="137"/>
    </row>
    <row r="910" ht="15.75">
      <c r="G910" s="137"/>
    </row>
    <row r="911" ht="15.75">
      <c r="G911" s="137"/>
    </row>
    <row r="912" ht="15.75">
      <c r="G912" s="137"/>
    </row>
    <row r="913" ht="15.75">
      <c r="G913" s="137"/>
    </row>
    <row r="914" ht="15.75">
      <c r="G914" s="137"/>
    </row>
    <row r="915" ht="15.75">
      <c r="G915" s="137"/>
    </row>
    <row r="916" ht="15.75">
      <c r="G916" s="137"/>
    </row>
    <row r="917" ht="15.75">
      <c r="G917" s="137"/>
    </row>
    <row r="918" ht="15.75">
      <c r="G918" s="137"/>
    </row>
    <row r="919" ht="15.75">
      <c r="G919" s="137"/>
    </row>
    <row r="920" ht="15.75">
      <c r="G920" s="137"/>
    </row>
    <row r="921" ht="15.75">
      <c r="G921" s="137"/>
    </row>
    <row r="922" ht="15.75">
      <c r="G922" s="137"/>
    </row>
    <row r="923" ht="15.75">
      <c r="G923" s="137"/>
    </row>
    <row r="924" ht="15.75">
      <c r="G924" s="137"/>
    </row>
    <row r="925" ht="15.75">
      <c r="G925" s="137"/>
    </row>
    <row r="926" ht="15.75">
      <c r="G926" s="137"/>
    </row>
    <row r="927" ht="15.75">
      <c r="G927" s="137"/>
    </row>
    <row r="928" ht="15.75">
      <c r="G928" s="137"/>
    </row>
    <row r="929" ht="15.75">
      <c r="G929" s="137"/>
    </row>
    <row r="930" ht="15.75">
      <c r="G930" s="137"/>
    </row>
    <row r="931" ht="15.75">
      <c r="G931" s="137"/>
    </row>
    <row r="932" ht="15.75">
      <c r="G932" s="137"/>
    </row>
    <row r="933" ht="15.75">
      <c r="G933" s="137"/>
    </row>
    <row r="934" ht="15.75">
      <c r="G934" s="137"/>
    </row>
    <row r="935" ht="15.75">
      <c r="G935" s="137"/>
    </row>
    <row r="936" ht="15.75">
      <c r="G936" s="137"/>
    </row>
    <row r="937" ht="15.75">
      <c r="G937" s="137"/>
    </row>
    <row r="938" ht="15.75">
      <c r="G938" s="137"/>
    </row>
    <row r="939" ht="15.75">
      <c r="G939" s="137"/>
    </row>
    <row r="940" ht="15.75">
      <c r="G940" s="137"/>
    </row>
    <row r="941" ht="15.75">
      <c r="G941" s="137"/>
    </row>
    <row r="942" ht="15.75">
      <c r="G942" s="137"/>
    </row>
    <row r="943" ht="15.75">
      <c r="G943" s="137"/>
    </row>
    <row r="944" ht="15.75">
      <c r="G944" s="137"/>
    </row>
    <row r="945" ht="15.75">
      <c r="G945" s="137"/>
    </row>
    <row r="946" ht="15.75">
      <c r="G946" s="137"/>
    </row>
    <row r="947" ht="15.75">
      <c r="G947" s="137"/>
    </row>
    <row r="948" ht="15.75">
      <c r="G948" s="137"/>
    </row>
    <row r="949" ht="15.75">
      <c r="G949" s="137"/>
    </row>
    <row r="950" ht="15.75">
      <c r="G950" s="137"/>
    </row>
    <row r="951" ht="15.75">
      <c r="G951" s="137"/>
    </row>
    <row r="952" ht="15.75">
      <c r="G952" s="137"/>
    </row>
    <row r="953" ht="15.75">
      <c r="G953" s="137"/>
    </row>
    <row r="954" ht="15.75">
      <c r="G954" s="137"/>
    </row>
    <row r="955" ht="15.75">
      <c r="G955" s="137"/>
    </row>
    <row r="956" ht="15.75">
      <c r="G956" s="137"/>
    </row>
    <row r="957" ht="15.75">
      <c r="G957" s="137"/>
    </row>
    <row r="958" ht="15.75">
      <c r="G958" s="137"/>
    </row>
    <row r="959" ht="15.75">
      <c r="G959" s="137"/>
    </row>
    <row r="960" ht="15.75">
      <c r="G960" s="137"/>
    </row>
    <row r="961" ht="15.75">
      <c r="G961" s="137"/>
    </row>
    <row r="962" ht="15.75">
      <c r="G962" s="137"/>
    </row>
    <row r="963" ht="15.75">
      <c r="G963" s="137"/>
    </row>
    <row r="964" ht="15.75">
      <c r="G964" s="137"/>
    </row>
    <row r="965" ht="15.75">
      <c r="G965" s="137"/>
    </row>
    <row r="966" ht="15.75">
      <c r="G966" s="137"/>
    </row>
    <row r="967" ht="15.75">
      <c r="G967" s="137"/>
    </row>
    <row r="968" ht="15.75">
      <c r="G968" s="137"/>
    </row>
    <row r="969" ht="15.75">
      <c r="G969" s="137"/>
    </row>
    <row r="970" ht="15.75">
      <c r="G970" s="137"/>
    </row>
    <row r="971" ht="15.75">
      <c r="G971" s="137"/>
    </row>
    <row r="972" ht="15.75">
      <c r="G972" s="137"/>
    </row>
    <row r="973" ht="15.75">
      <c r="G973" s="137"/>
    </row>
    <row r="974" ht="15.75">
      <c r="G974" s="137"/>
    </row>
    <row r="975" ht="15.75">
      <c r="G975" s="137"/>
    </row>
    <row r="976" ht="15.75">
      <c r="G976" s="137"/>
    </row>
    <row r="977" ht="15.75">
      <c r="G977" s="137"/>
    </row>
    <row r="978" ht="15.75">
      <c r="G978" s="137"/>
    </row>
    <row r="979" ht="15.75">
      <c r="G979" s="137"/>
    </row>
    <row r="980" ht="15.75">
      <c r="G980" s="137"/>
    </row>
    <row r="981" ht="15.75">
      <c r="G981" s="137"/>
    </row>
    <row r="982" ht="15.75">
      <c r="G982" s="137"/>
    </row>
    <row r="983" ht="15.75">
      <c r="G983" s="137"/>
    </row>
    <row r="984" ht="15.75">
      <c r="G984" s="137"/>
    </row>
    <row r="985" ht="15.75">
      <c r="G985" s="137"/>
    </row>
    <row r="986" ht="15.75">
      <c r="G986" s="137"/>
    </row>
    <row r="987" ht="15.75">
      <c r="G987" s="137"/>
    </row>
    <row r="988" ht="15.75">
      <c r="G988" s="137"/>
    </row>
    <row r="989" ht="15.75">
      <c r="G989" s="137"/>
    </row>
    <row r="990" ht="15.75">
      <c r="G990" s="137"/>
    </row>
    <row r="991" ht="15.75">
      <c r="G991" s="137"/>
    </row>
    <row r="992" ht="15.75">
      <c r="G992" s="137"/>
    </row>
    <row r="993" ht="15.75">
      <c r="G993" s="137"/>
    </row>
    <row r="994" ht="15.75">
      <c r="G994" s="137"/>
    </row>
    <row r="995" ht="15.75">
      <c r="G995" s="137"/>
    </row>
    <row r="996" ht="15.75">
      <c r="G996" s="137"/>
    </row>
    <row r="997" ht="15.75">
      <c r="G997" s="137"/>
    </row>
    <row r="998" ht="15.75">
      <c r="G998" s="137"/>
    </row>
    <row r="999" ht="15.75">
      <c r="G999" s="137"/>
    </row>
    <row r="1000" ht="15.75">
      <c r="G1000" s="137"/>
    </row>
    <row r="1001" ht="15.75">
      <c r="G1001" s="137"/>
    </row>
    <row r="1002" ht="15.75">
      <c r="G1002" s="137"/>
    </row>
    <row r="1003" ht="15.75">
      <c r="G1003" s="137"/>
    </row>
    <row r="1004" ht="15.75">
      <c r="G1004" s="137"/>
    </row>
    <row r="1005" ht="15.75">
      <c r="G1005" s="137"/>
    </row>
    <row r="1006" ht="15.75">
      <c r="G1006" s="137"/>
    </row>
    <row r="1007" ht="15.75">
      <c r="G1007" s="137"/>
    </row>
    <row r="1008" ht="15.75">
      <c r="G1008" s="137"/>
    </row>
    <row r="1009" ht="15.75">
      <c r="G1009" s="137"/>
    </row>
    <row r="1010" ht="15.75">
      <c r="G1010" s="137"/>
    </row>
    <row r="1011" ht="15.75">
      <c r="G1011" s="137"/>
    </row>
    <row r="1012" ht="15.75">
      <c r="G1012" s="137"/>
    </row>
    <row r="1013" ht="15.75">
      <c r="G1013" s="137"/>
    </row>
    <row r="1014" ht="15.75">
      <c r="G1014" s="137"/>
    </row>
    <row r="1015" ht="15.75">
      <c r="G1015" s="137"/>
    </row>
    <row r="1016" ht="15.75">
      <c r="G1016" s="137"/>
    </row>
    <row r="1017" ht="15.75">
      <c r="G1017" s="137"/>
    </row>
    <row r="1018" ht="15.75">
      <c r="G1018" s="137"/>
    </row>
    <row r="1019" ht="15.75">
      <c r="G1019" s="137"/>
    </row>
    <row r="1020" ht="15.75">
      <c r="G1020" s="137"/>
    </row>
    <row r="1021" ht="15.75">
      <c r="G1021" s="137"/>
    </row>
    <row r="1022" ht="15.75">
      <c r="G1022" s="137"/>
    </row>
    <row r="1023" ht="15.75">
      <c r="G1023" s="137"/>
    </row>
    <row r="1024" ht="15.75">
      <c r="G1024" s="137"/>
    </row>
    <row r="1025" ht="15.75">
      <c r="G1025" s="137"/>
    </row>
    <row r="1026" ht="15.75">
      <c r="G1026" s="137"/>
    </row>
    <row r="1027" ht="15.75">
      <c r="G1027" s="137"/>
    </row>
    <row r="1028" ht="15.75">
      <c r="G1028" s="137"/>
    </row>
    <row r="1029" ht="15.75">
      <c r="G1029" s="137"/>
    </row>
    <row r="1030" ht="15.75">
      <c r="G1030" s="137"/>
    </row>
    <row r="1031" ht="15.75">
      <c r="G1031" s="137"/>
    </row>
    <row r="1032" ht="15.75">
      <c r="G1032" s="137"/>
    </row>
    <row r="1033" ht="15.75">
      <c r="G1033" s="137"/>
    </row>
    <row r="1034" ht="15.75">
      <c r="G1034" s="137"/>
    </row>
    <row r="1035" ht="15.75">
      <c r="G1035" s="137"/>
    </row>
    <row r="1036" ht="15.75">
      <c r="G1036" s="137"/>
    </row>
    <row r="1037" ht="15.75">
      <c r="G1037" s="137"/>
    </row>
    <row r="1038" ht="15.75">
      <c r="G1038" s="137"/>
    </row>
    <row r="1039" ht="15.75">
      <c r="G1039" s="137"/>
    </row>
    <row r="1040" ht="15.75">
      <c r="G1040" s="137"/>
    </row>
    <row r="1041" ht="15.75">
      <c r="G1041" s="137"/>
    </row>
    <row r="1042" ht="15.75">
      <c r="G1042" s="137"/>
    </row>
    <row r="1043" ht="15.75">
      <c r="G1043" s="137"/>
    </row>
    <row r="1044" ht="15.75">
      <c r="G1044" s="137"/>
    </row>
    <row r="1045" ht="15.75">
      <c r="G1045" s="137"/>
    </row>
    <row r="1046" ht="15.75">
      <c r="G1046" s="137"/>
    </row>
    <row r="1047" ht="15.75">
      <c r="G1047" s="137"/>
    </row>
    <row r="1048" ht="15.75">
      <c r="G1048" s="137"/>
    </row>
    <row r="1049" ht="15.75">
      <c r="G1049" s="137"/>
    </row>
    <row r="1050" ht="15.75">
      <c r="G1050" s="137"/>
    </row>
    <row r="1051" ht="15.75">
      <c r="G1051" s="137"/>
    </row>
    <row r="1052" ht="15.75">
      <c r="G1052" s="137"/>
    </row>
    <row r="1053" ht="15.75">
      <c r="G1053" s="137"/>
    </row>
    <row r="1054" ht="15.75">
      <c r="G1054" s="137"/>
    </row>
    <row r="1055" ht="15.75">
      <c r="G1055" s="137"/>
    </row>
    <row r="1056" ht="15.75">
      <c r="G1056" s="137"/>
    </row>
    <row r="1057" ht="15.75">
      <c r="G1057" s="137"/>
    </row>
    <row r="1058" ht="15.75">
      <c r="G1058" s="137"/>
    </row>
    <row r="1059" ht="15.75">
      <c r="G1059" s="137"/>
    </row>
    <row r="1060" ht="15.75">
      <c r="G1060" s="137"/>
    </row>
    <row r="1061" ht="15.75">
      <c r="G1061" s="137"/>
    </row>
    <row r="1062" ht="15.75">
      <c r="G1062" s="137"/>
    </row>
    <row r="1063" ht="15.75">
      <c r="G1063" s="137"/>
    </row>
    <row r="1064" ht="15.75">
      <c r="G1064" s="137"/>
    </row>
    <row r="1065" ht="15.75">
      <c r="G1065" s="137"/>
    </row>
    <row r="1066" ht="15.75">
      <c r="G1066" s="137"/>
    </row>
    <row r="1067" ht="15.75">
      <c r="G1067" s="137"/>
    </row>
    <row r="1068" ht="15.75">
      <c r="G1068" s="137"/>
    </row>
    <row r="1069" ht="15.75">
      <c r="G1069" s="137"/>
    </row>
    <row r="1070" ht="15.75">
      <c r="G1070" s="137"/>
    </row>
    <row r="1071" ht="15.75">
      <c r="G1071" s="137"/>
    </row>
    <row r="1072" ht="15.75">
      <c r="G1072" s="137"/>
    </row>
    <row r="1073" ht="15.75">
      <c r="G1073" s="137"/>
    </row>
    <row r="1074" ht="15.75">
      <c r="G1074" s="137"/>
    </row>
    <row r="1075" ht="15.75">
      <c r="G1075" s="137"/>
    </row>
    <row r="1076" ht="15.75">
      <c r="G1076" s="137"/>
    </row>
    <row r="1077" ht="15.75">
      <c r="G1077" s="137"/>
    </row>
    <row r="1078" ht="15.75">
      <c r="G1078" s="137"/>
    </row>
    <row r="1079" ht="15.75">
      <c r="G1079" s="137"/>
    </row>
    <row r="1080" ht="15.75">
      <c r="G1080" s="137"/>
    </row>
    <row r="1081" ht="15.75">
      <c r="G1081" s="137"/>
    </row>
    <row r="1082" ht="15.75">
      <c r="G1082" s="137"/>
    </row>
    <row r="1083" ht="15.75">
      <c r="G1083" s="137"/>
    </row>
    <row r="1084" ht="15.75">
      <c r="G1084" s="137"/>
    </row>
    <row r="1085" ht="15.75">
      <c r="G1085" s="137"/>
    </row>
    <row r="1086" ht="15.75">
      <c r="G1086" s="137"/>
    </row>
    <row r="1087" ht="15.75">
      <c r="G1087" s="137"/>
    </row>
    <row r="1088" ht="15.75">
      <c r="G1088" s="137"/>
    </row>
    <row r="1089" ht="15.75">
      <c r="G1089" s="137"/>
    </row>
    <row r="1090" ht="15.75">
      <c r="G1090" s="137"/>
    </row>
    <row r="1091" ht="15.75">
      <c r="G1091" s="137"/>
    </row>
    <row r="1092" ht="15.75">
      <c r="G1092" s="137"/>
    </row>
    <row r="1093" ht="15.75">
      <c r="G1093" s="137"/>
    </row>
    <row r="1094" ht="15.75">
      <c r="G1094" s="137"/>
    </row>
    <row r="1095" ht="15.75">
      <c r="G1095" s="137"/>
    </row>
    <row r="1096" ht="15.75">
      <c r="G1096" s="137"/>
    </row>
    <row r="1097" ht="15.75">
      <c r="G1097" s="137"/>
    </row>
    <row r="1098" ht="15.75">
      <c r="G1098" s="137"/>
    </row>
    <row r="1099" ht="15.75">
      <c r="G1099" s="137"/>
    </row>
    <row r="1100" ht="15.75">
      <c r="G1100" s="137"/>
    </row>
    <row r="1101" ht="15.75">
      <c r="G1101" s="137"/>
    </row>
    <row r="1102" ht="15.75">
      <c r="G1102" s="137"/>
    </row>
    <row r="1103" ht="15.75">
      <c r="G1103" s="137"/>
    </row>
    <row r="1104" ht="15.75">
      <c r="G1104" s="137"/>
    </row>
    <row r="1105" ht="15.75">
      <c r="G1105" s="137"/>
    </row>
    <row r="1106" ht="15.75">
      <c r="G1106" s="137"/>
    </row>
    <row r="1107" ht="15.75">
      <c r="G1107" s="137"/>
    </row>
    <row r="1108" ht="15.75">
      <c r="G1108" s="137"/>
    </row>
    <row r="1109" ht="15.75">
      <c r="G1109" s="137"/>
    </row>
    <row r="1110" ht="15.75">
      <c r="G1110" s="137"/>
    </row>
    <row r="1111" ht="15.75">
      <c r="G1111" s="137"/>
    </row>
    <row r="1112" ht="15.75">
      <c r="G1112" s="137"/>
    </row>
    <row r="1113" ht="15.75">
      <c r="G1113" s="137"/>
    </row>
    <row r="1114" ht="15.75">
      <c r="G1114" s="137"/>
    </row>
    <row r="1115" ht="15.75">
      <c r="G1115" s="137"/>
    </row>
    <row r="1116" ht="15.75">
      <c r="G1116" s="137"/>
    </row>
    <row r="1117" ht="15.75">
      <c r="G1117" s="137"/>
    </row>
    <row r="1118" ht="15.75">
      <c r="G1118" s="137"/>
    </row>
    <row r="1119" ht="15.75">
      <c r="G1119" s="137"/>
    </row>
    <row r="1120" ht="15.75">
      <c r="G1120" s="137"/>
    </row>
    <row r="1121" ht="15.75">
      <c r="G1121" s="137"/>
    </row>
    <row r="1122" ht="15.75">
      <c r="G1122" s="137"/>
    </row>
    <row r="1123" ht="15.75">
      <c r="G1123" s="137"/>
    </row>
    <row r="1124" ht="15.75">
      <c r="G1124" s="137"/>
    </row>
    <row r="1125" ht="15.75">
      <c r="G1125" s="137"/>
    </row>
    <row r="1126" ht="15.75">
      <c r="G1126" s="137"/>
    </row>
    <row r="1127" ht="15.75">
      <c r="G1127" s="137"/>
    </row>
    <row r="1128" ht="15.75">
      <c r="G1128" s="137"/>
    </row>
    <row r="1129" ht="15.75">
      <c r="G1129" s="137"/>
    </row>
    <row r="1130" ht="15.75">
      <c r="G1130" s="137"/>
    </row>
    <row r="1131" ht="15.75">
      <c r="G1131" s="137"/>
    </row>
    <row r="1132" ht="15.75">
      <c r="G1132" s="137"/>
    </row>
    <row r="1133" ht="15.75">
      <c r="G1133" s="137"/>
    </row>
    <row r="1134" ht="15.75">
      <c r="G1134" s="137"/>
    </row>
    <row r="1135" ht="15.75">
      <c r="G1135" s="137"/>
    </row>
    <row r="1136" ht="15.75">
      <c r="G1136" s="137"/>
    </row>
    <row r="1137" ht="15.75">
      <c r="G1137" s="137"/>
    </row>
    <row r="1138" ht="15.75">
      <c r="G1138" s="137"/>
    </row>
    <row r="1139" ht="15.75">
      <c r="G1139" s="137"/>
    </row>
    <row r="1140" ht="15.75">
      <c r="G1140" s="137"/>
    </row>
    <row r="1141" ht="15.75">
      <c r="G1141" s="137"/>
    </row>
    <row r="1142" ht="15.75">
      <c r="G1142" s="137"/>
    </row>
    <row r="1143" ht="15.75">
      <c r="G1143" s="137"/>
    </row>
    <row r="1144" ht="15.75">
      <c r="G1144" s="137"/>
    </row>
    <row r="1145" ht="15.75">
      <c r="G1145" s="137"/>
    </row>
    <row r="1146" ht="15.75">
      <c r="G1146" s="137"/>
    </row>
    <row r="1147" ht="15.75">
      <c r="G1147" s="137"/>
    </row>
    <row r="1148" ht="15.75">
      <c r="G1148" s="137"/>
    </row>
    <row r="1149" ht="15.75">
      <c r="G1149" s="137"/>
    </row>
    <row r="1150" ht="15.75">
      <c r="G1150" s="137"/>
    </row>
    <row r="1151" ht="15.75">
      <c r="G1151" s="137"/>
    </row>
    <row r="1152" ht="15.75">
      <c r="G1152" s="137"/>
    </row>
    <row r="1153" ht="15.75">
      <c r="G1153" s="137"/>
    </row>
    <row r="1154" ht="15.75">
      <c r="G1154" s="137"/>
    </row>
    <row r="1155" ht="15.75">
      <c r="G1155" s="137"/>
    </row>
    <row r="1156" ht="15.75">
      <c r="G1156" s="137"/>
    </row>
    <row r="1157" ht="15.75">
      <c r="G1157" s="137"/>
    </row>
    <row r="1158" ht="15.75">
      <c r="G1158" s="137"/>
    </row>
    <row r="1159" ht="15.75">
      <c r="G1159" s="137"/>
    </row>
    <row r="1160" ht="15.75">
      <c r="G1160" s="137"/>
    </row>
    <row r="1161" ht="15.75">
      <c r="G1161" s="137"/>
    </row>
    <row r="1162" ht="15.75">
      <c r="G1162" s="137"/>
    </row>
    <row r="1163" ht="15.75">
      <c r="G1163" s="137"/>
    </row>
    <row r="1164" ht="15.75">
      <c r="G1164" s="137"/>
    </row>
    <row r="1165" ht="15.75">
      <c r="G1165" s="137"/>
    </row>
    <row r="1166" ht="15.75">
      <c r="G1166" s="137"/>
    </row>
    <row r="1167" ht="15.75">
      <c r="G1167" s="137"/>
    </row>
    <row r="1168" ht="15.75">
      <c r="G1168" s="137"/>
    </row>
    <row r="1169" ht="15.75">
      <c r="G1169" s="137"/>
    </row>
    <row r="1170" ht="15.75">
      <c r="G1170" s="137"/>
    </row>
    <row r="1171" ht="15.75">
      <c r="G1171" s="137"/>
    </row>
    <row r="1172" ht="15.75">
      <c r="G1172" s="137"/>
    </row>
    <row r="1173" ht="15.75">
      <c r="G1173" s="137"/>
    </row>
    <row r="1174" ht="15.75">
      <c r="G1174" s="137"/>
    </row>
    <row r="1175" ht="15.75">
      <c r="G1175" s="137"/>
    </row>
    <row r="1176" ht="15.75">
      <c r="G1176" s="137"/>
    </row>
    <row r="1177" ht="15.75">
      <c r="G1177" s="137"/>
    </row>
    <row r="1178" ht="15.75">
      <c r="G1178" s="137"/>
    </row>
    <row r="1179" ht="15.75">
      <c r="G1179" s="137"/>
    </row>
    <row r="1180" ht="15.75">
      <c r="G1180" s="137"/>
    </row>
    <row r="1181" ht="15.75">
      <c r="G1181" s="137"/>
    </row>
    <row r="1182" ht="15.75">
      <c r="G1182" s="137"/>
    </row>
    <row r="1183" ht="15.75">
      <c r="G1183" s="137"/>
    </row>
    <row r="1184" ht="15.75">
      <c r="G1184" s="137"/>
    </row>
    <row r="1185" ht="15.75">
      <c r="G1185" s="137"/>
    </row>
    <row r="1186" ht="15.75">
      <c r="G1186" s="137"/>
    </row>
    <row r="1187" ht="15.75">
      <c r="G1187" s="137"/>
    </row>
    <row r="1188" ht="15.75">
      <c r="G1188" s="137"/>
    </row>
    <row r="1189" ht="15.75">
      <c r="G1189" s="137"/>
    </row>
    <row r="1190" ht="15.75">
      <c r="G1190" s="137"/>
    </row>
    <row r="1191" ht="15.75">
      <c r="G1191" s="137"/>
    </row>
    <row r="1192" ht="15.75">
      <c r="G1192" s="137"/>
    </row>
    <row r="1193" ht="15.75">
      <c r="G1193" s="137"/>
    </row>
    <row r="1194" ht="15.75">
      <c r="G1194" s="137"/>
    </row>
    <row r="1195" ht="15.75">
      <c r="G1195" s="137"/>
    </row>
    <row r="1196" ht="15.75">
      <c r="G1196" s="137"/>
    </row>
    <row r="1197" ht="15.75">
      <c r="G1197" s="137"/>
    </row>
    <row r="1198" ht="15.75">
      <c r="G1198" s="137"/>
    </row>
    <row r="1199" ht="15.75">
      <c r="G1199" s="137"/>
    </row>
    <row r="1200" ht="15.75">
      <c r="G1200" s="137"/>
    </row>
    <row r="1201" ht="15.75">
      <c r="G1201" s="137"/>
    </row>
    <row r="1202" ht="15.75">
      <c r="G1202" s="137"/>
    </row>
    <row r="1203" ht="15.75">
      <c r="G1203" s="137"/>
    </row>
    <row r="1204" ht="15.75">
      <c r="G1204" s="137"/>
    </row>
    <row r="1205" ht="15.75">
      <c r="G1205" s="137"/>
    </row>
    <row r="1206" ht="15.75">
      <c r="G1206" s="137"/>
    </row>
    <row r="1207" ht="15.75">
      <c r="G1207" s="137"/>
    </row>
    <row r="1208" ht="15.75">
      <c r="G1208" s="137"/>
    </row>
    <row r="1209" ht="15.75">
      <c r="G1209" s="137"/>
    </row>
    <row r="1210" ht="15.75">
      <c r="G1210" s="137"/>
    </row>
    <row r="1211" ht="15.75">
      <c r="G1211" s="137"/>
    </row>
    <row r="1212" ht="15.75">
      <c r="G1212" s="137"/>
    </row>
    <row r="1213" ht="15.75">
      <c r="G1213" s="137"/>
    </row>
    <row r="1214" ht="15.75">
      <c r="G1214" s="137"/>
    </row>
    <row r="1215" ht="15.75">
      <c r="G1215" s="137"/>
    </row>
    <row r="1216" ht="15.75">
      <c r="G1216" s="137"/>
    </row>
    <row r="1217" ht="15.75">
      <c r="G1217" s="137"/>
    </row>
    <row r="1218" ht="15.75">
      <c r="G1218" s="137"/>
    </row>
    <row r="1219" ht="15.75">
      <c r="G1219" s="137"/>
    </row>
    <row r="1220" ht="15.75">
      <c r="G1220" s="137"/>
    </row>
    <row r="1221" ht="15.75">
      <c r="G1221" s="137"/>
    </row>
    <row r="1222" ht="15.75">
      <c r="G1222" s="137"/>
    </row>
    <row r="1223" ht="15.75">
      <c r="G1223" s="137"/>
    </row>
    <row r="1224" ht="15.75">
      <c r="G1224" s="137"/>
    </row>
    <row r="1225" ht="15.75">
      <c r="G1225" s="137"/>
    </row>
    <row r="1226" ht="15.75">
      <c r="G1226" s="137"/>
    </row>
    <row r="1227" ht="15.75">
      <c r="G1227" s="137"/>
    </row>
    <row r="1228" ht="15.75">
      <c r="G1228" s="137"/>
    </row>
    <row r="1229" ht="15.75">
      <c r="G1229" s="137"/>
    </row>
    <row r="1230" ht="15.75">
      <c r="G1230" s="137"/>
    </row>
    <row r="1231" ht="15.75">
      <c r="G1231" s="137"/>
    </row>
    <row r="1232" ht="15.75">
      <c r="G1232" s="137"/>
    </row>
    <row r="1233" ht="15.75">
      <c r="G1233" s="137"/>
    </row>
    <row r="1234" ht="15.75">
      <c r="G1234" s="137"/>
    </row>
    <row r="1235" ht="15.75">
      <c r="G1235" s="137"/>
    </row>
    <row r="1236" ht="15.75">
      <c r="G1236" s="137"/>
    </row>
    <row r="1237" ht="15.75">
      <c r="G1237" s="137"/>
    </row>
    <row r="1238" ht="15.75">
      <c r="G1238" s="137"/>
    </row>
    <row r="1239" ht="15.75">
      <c r="G1239" s="137"/>
    </row>
    <row r="1240" ht="15.75">
      <c r="G1240" s="137"/>
    </row>
    <row r="1241" ht="15.75">
      <c r="G1241" s="137"/>
    </row>
    <row r="1242" ht="15.75">
      <c r="G1242" s="137"/>
    </row>
    <row r="1243" ht="15.75">
      <c r="G1243" s="137"/>
    </row>
    <row r="1244" ht="15.75">
      <c r="G1244" s="137"/>
    </row>
    <row r="1245" ht="15.75">
      <c r="G1245" s="137"/>
    </row>
    <row r="1246" ht="15.75">
      <c r="G1246" s="137"/>
    </row>
    <row r="1247" ht="15.75">
      <c r="G1247" s="137"/>
    </row>
    <row r="1248" ht="15.75">
      <c r="G1248" s="137"/>
    </row>
    <row r="1249" ht="15.75">
      <c r="G1249" s="137"/>
    </row>
    <row r="1250" ht="15.75">
      <c r="G1250" s="137"/>
    </row>
    <row r="1251" ht="15.75">
      <c r="G1251" s="137"/>
    </row>
    <row r="1252" ht="15.75">
      <c r="G1252" s="137"/>
    </row>
    <row r="1253" ht="15.75">
      <c r="G1253" s="137"/>
    </row>
    <row r="1254" ht="15.75">
      <c r="G1254" s="137"/>
    </row>
    <row r="1255" ht="15.75">
      <c r="G1255" s="137"/>
    </row>
    <row r="1256" ht="15.75">
      <c r="G1256" s="137"/>
    </row>
    <row r="1257" ht="15.75">
      <c r="G1257" s="137"/>
    </row>
    <row r="1258" ht="15.75">
      <c r="G1258" s="137"/>
    </row>
    <row r="1259" ht="15.75">
      <c r="G1259" s="137"/>
    </row>
    <row r="1260" ht="15.75">
      <c r="G1260" s="137"/>
    </row>
    <row r="1261" ht="15.75">
      <c r="G1261" s="137"/>
    </row>
    <row r="1262" ht="15.75">
      <c r="G1262" s="137"/>
    </row>
    <row r="1263" ht="15.75">
      <c r="G1263" s="137"/>
    </row>
    <row r="1264" ht="15.75">
      <c r="G1264" s="137"/>
    </row>
    <row r="1265" ht="15.75">
      <c r="G1265" s="137"/>
    </row>
    <row r="1266" ht="15.75">
      <c r="G1266" s="137"/>
    </row>
    <row r="1267" ht="15.75">
      <c r="G1267" s="137"/>
    </row>
    <row r="1268" ht="15.75">
      <c r="G1268" s="137"/>
    </row>
    <row r="1269" ht="15.75">
      <c r="G1269" s="137"/>
    </row>
    <row r="1270" ht="15.75">
      <c r="G1270" s="137"/>
    </row>
    <row r="1271" ht="15.75">
      <c r="G1271" s="137"/>
    </row>
    <row r="1272" ht="15.75">
      <c r="G1272" s="137"/>
    </row>
    <row r="1273" ht="15.75">
      <c r="G1273" s="137"/>
    </row>
    <row r="1274" ht="15.75">
      <c r="G1274" s="137"/>
    </row>
    <row r="1275" ht="15.75">
      <c r="G1275" s="137"/>
    </row>
    <row r="1276" ht="15.75">
      <c r="G1276" s="137"/>
    </row>
    <row r="1277" ht="15.75">
      <c r="G1277" s="137"/>
    </row>
    <row r="1278" ht="15.75">
      <c r="G1278" s="137"/>
    </row>
    <row r="1279" ht="15.75">
      <c r="G1279" s="137"/>
    </row>
    <row r="1280" ht="15.75">
      <c r="G1280" s="137"/>
    </row>
    <row r="1281" ht="15.75">
      <c r="G1281" s="137"/>
    </row>
    <row r="1282" ht="15.75">
      <c r="G1282" s="137"/>
    </row>
    <row r="1283" ht="15.75">
      <c r="G1283" s="137"/>
    </row>
    <row r="1284" ht="15.75">
      <c r="G1284" s="137"/>
    </row>
    <row r="1285" ht="15.75">
      <c r="G1285" s="137"/>
    </row>
    <row r="1286" ht="15.75">
      <c r="G1286" s="137"/>
    </row>
    <row r="1287" ht="15.75">
      <c r="G1287" s="137"/>
    </row>
    <row r="1288" ht="15.75">
      <c r="G1288" s="137"/>
    </row>
    <row r="1289" ht="15.75">
      <c r="G1289" s="137"/>
    </row>
    <row r="1290" ht="15.75">
      <c r="G1290" s="137"/>
    </row>
    <row r="1291" ht="15.75">
      <c r="G1291" s="137"/>
    </row>
    <row r="1292" ht="15.75">
      <c r="G1292" s="137"/>
    </row>
    <row r="1293" ht="15.75">
      <c r="G1293" s="137"/>
    </row>
    <row r="1294" ht="15.75">
      <c r="G1294" s="137"/>
    </row>
    <row r="1295" ht="15.75">
      <c r="G1295" s="137"/>
    </row>
    <row r="1296" ht="15.75">
      <c r="G1296" s="137"/>
    </row>
    <row r="1297" ht="15.75">
      <c r="G1297" s="137"/>
    </row>
    <row r="1298" ht="15.75">
      <c r="G1298" s="137"/>
    </row>
    <row r="1299" ht="15.75">
      <c r="G1299" s="137"/>
    </row>
    <row r="1300" ht="15.75">
      <c r="G1300" s="137"/>
    </row>
    <row r="1301" ht="15.75">
      <c r="G1301" s="137"/>
    </row>
    <row r="1302" ht="15.75">
      <c r="G1302" s="137"/>
    </row>
    <row r="1303" ht="15.75">
      <c r="G1303" s="137"/>
    </row>
    <row r="1304" ht="15.75">
      <c r="G1304" s="137"/>
    </row>
    <row r="1305" ht="15.75">
      <c r="G1305" s="137"/>
    </row>
    <row r="1306" ht="15.75">
      <c r="G1306" s="137"/>
    </row>
    <row r="1307" ht="15.75">
      <c r="G1307" s="137"/>
    </row>
    <row r="1308" ht="15.75">
      <c r="G1308" s="137"/>
    </row>
    <row r="1309" ht="15.75">
      <c r="G1309" s="137"/>
    </row>
    <row r="1310" ht="15.75">
      <c r="G1310" s="137"/>
    </row>
    <row r="1311" ht="15.75">
      <c r="G1311" s="137"/>
    </row>
    <row r="1312" ht="15.75">
      <c r="G1312" s="137"/>
    </row>
    <row r="1313" ht="15.75">
      <c r="G1313" s="137"/>
    </row>
    <row r="1314" ht="15.75">
      <c r="G1314" s="137"/>
    </row>
    <row r="1315" ht="15.75">
      <c r="G1315" s="137"/>
    </row>
    <row r="1316" ht="15.75">
      <c r="G1316" s="137"/>
    </row>
    <row r="1317" ht="15.75">
      <c r="G1317" s="137"/>
    </row>
    <row r="1318" ht="15.75">
      <c r="G1318" s="137"/>
    </row>
    <row r="1319" ht="15.75">
      <c r="G1319" s="137"/>
    </row>
    <row r="1320" ht="15.75">
      <c r="G1320" s="137"/>
    </row>
    <row r="1321" ht="15.75">
      <c r="G1321" s="137"/>
    </row>
    <row r="1322" ht="15.75">
      <c r="G1322" s="137"/>
    </row>
    <row r="1323" ht="15.75">
      <c r="G1323" s="137"/>
    </row>
    <row r="1324" ht="15.75">
      <c r="G1324" s="137"/>
    </row>
    <row r="1325" ht="15.75">
      <c r="G1325" s="137"/>
    </row>
    <row r="1326" ht="15.75">
      <c r="G1326" s="137"/>
    </row>
    <row r="1327" ht="15.75">
      <c r="G1327" s="137"/>
    </row>
    <row r="1328" ht="15.75">
      <c r="G1328" s="137"/>
    </row>
    <row r="1329" ht="15.75">
      <c r="G1329" s="137"/>
    </row>
    <row r="1330" ht="15.75">
      <c r="G1330" s="137"/>
    </row>
    <row r="1331" ht="15.75">
      <c r="G1331" s="137"/>
    </row>
    <row r="1332" ht="15.75">
      <c r="G1332" s="137"/>
    </row>
    <row r="1333" ht="15.75">
      <c r="G1333" s="137"/>
    </row>
    <row r="1334" ht="15.75">
      <c r="G1334" s="137"/>
    </row>
    <row r="1335" ht="15.75">
      <c r="G1335" s="137"/>
    </row>
    <row r="1336" ht="15.75">
      <c r="G1336" s="137"/>
    </row>
    <row r="1337" ht="15.75">
      <c r="G1337" s="137"/>
    </row>
    <row r="1338" ht="15.75">
      <c r="G1338" s="137"/>
    </row>
    <row r="1339" ht="15.75">
      <c r="G1339" s="137"/>
    </row>
    <row r="1340" ht="15.75">
      <c r="G1340" s="137"/>
    </row>
    <row r="1341" ht="15.75">
      <c r="G1341" s="137"/>
    </row>
    <row r="1342" ht="15.75">
      <c r="G1342" s="137"/>
    </row>
    <row r="1343" ht="15.75">
      <c r="G1343" s="137"/>
    </row>
    <row r="1344" ht="15.75">
      <c r="G1344" s="137"/>
    </row>
    <row r="1345" ht="15.75">
      <c r="G1345" s="137"/>
    </row>
    <row r="1346" ht="15.75">
      <c r="G1346" s="137"/>
    </row>
    <row r="1347" ht="15.75">
      <c r="G1347" s="137"/>
    </row>
    <row r="1348" ht="15.75">
      <c r="G1348" s="137"/>
    </row>
    <row r="1349" ht="15.75">
      <c r="G1349" s="137"/>
    </row>
    <row r="1350" ht="15.75">
      <c r="G1350" s="137"/>
    </row>
    <row r="1351" ht="15.75">
      <c r="G1351" s="137"/>
    </row>
    <row r="1352" ht="15.75">
      <c r="G1352" s="137"/>
    </row>
    <row r="1353" ht="15.75">
      <c r="G1353" s="137"/>
    </row>
    <row r="1354" ht="15.75">
      <c r="G1354" s="137"/>
    </row>
    <row r="1355" ht="15.75">
      <c r="G1355" s="137"/>
    </row>
    <row r="1356" ht="15.75">
      <c r="G1356" s="137"/>
    </row>
    <row r="1357" ht="15.75">
      <c r="G1357" s="137"/>
    </row>
    <row r="1358" ht="15.75">
      <c r="G1358" s="137"/>
    </row>
    <row r="1359" ht="15.75">
      <c r="G1359" s="137"/>
    </row>
    <row r="1360" ht="15.75">
      <c r="G1360" s="137"/>
    </row>
    <row r="1361" ht="15.75">
      <c r="G1361" s="137"/>
    </row>
    <row r="1362" ht="15.75">
      <c r="G1362" s="137"/>
    </row>
    <row r="1363" ht="15.75">
      <c r="G1363" s="137"/>
    </row>
    <row r="1364" ht="15.75">
      <c r="G1364" s="137"/>
    </row>
    <row r="1365" ht="15.75">
      <c r="G1365" s="137"/>
    </row>
    <row r="1366" ht="15.75">
      <c r="G1366" s="137"/>
    </row>
    <row r="1367" ht="15.75">
      <c r="G1367" s="137"/>
    </row>
    <row r="1368" ht="15.75">
      <c r="G1368" s="137"/>
    </row>
    <row r="1369" ht="15.75">
      <c r="G1369" s="137"/>
    </row>
    <row r="1370" ht="15.75">
      <c r="G1370" s="137"/>
    </row>
    <row r="1371" ht="15.75">
      <c r="G1371" s="137"/>
    </row>
    <row r="1372" ht="15.75">
      <c r="G1372" s="137"/>
    </row>
    <row r="1373" ht="15.75">
      <c r="G1373" s="137"/>
    </row>
    <row r="1374" ht="15.75">
      <c r="G1374" s="137"/>
    </row>
    <row r="1375" ht="15.75">
      <c r="G1375" s="137"/>
    </row>
    <row r="1376" ht="15.75">
      <c r="G1376" s="137"/>
    </row>
    <row r="1377" ht="15.75">
      <c r="G1377" s="137"/>
    </row>
    <row r="1378" ht="15.75">
      <c r="G1378" s="137"/>
    </row>
    <row r="1379" ht="15.75">
      <c r="G1379" s="137"/>
    </row>
    <row r="1380" ht="15.75">
      <c r="G1380" s="137"/>
    </row>
    <row r="1381" ht="15.75">
      <c r="G1381" s="137"/>
    </row>
    <row r="1382" ht="15.75">
      <c r="G1382" s="137"/>
    </row>
    <row r="1383" ht="15.75">
      <c r="G1383" s="137"/>
    </row>
    <row r="1384" ht="15.75">
      <c r="G1384" s="137"/>
    </row>
    <row r="1385" ht="15.75">
      <c r="G1385" s="137"/>
    </row>
    <row r="1386" ht="15.75">
      <c r="G1386" s="137"/>
    </row>
    <row r="1387" ht="15.75">
      <c r="G1387" s="137"/>
    </row>
    <row r="1388" ht="15.75">
      <c r="G1388" s="137"/>
    </row>
    <row r="1389" ht="15.75">
      <c r="G1389" s="137"/>
    </row>
    <row r="1390" ht="15.75">
      <c r="G1390" s="137"/>
    </row>
    <row r="1391" ht="15.75">
      <c r="G1391" s="137"/>
    </row>
    <row r="1392" ht="15.75">
      <c r="G1392" s="137"/>
    </row>
    <row r="1393" ht="15.75">
      <c r="G1393" s="137"/>
    </row>
    <row r="1394" ht="15.75">
      <c r="G1394" s="137"/>
    </row>
    <row r="1395" ht="15.75">
      <c r="G1395" s="137"/>
    </row>
    <row r="1396" ht="15.75">
      <c r="G1396" s="137"/>
    </row>
    <row r="1397" ht="15.75">
      <c r="G1397" s="137"/>
    </row>
    <row r="1398" ht="15.75">
      <c r="G1398" s="137"/>
    </row>
    <row r="1399" ht="15.75">
      <c r="G1399" s="137"/>
    </row>
    <row r="1400" ht="15.75">
      <c r="G1400" s="137"/>
    </row>
    <row r="1401" ht="15.75">
      <c r="G1401" s="137"/>
    </row>
    <row r="1402" ht="15.75">
      <c r="G1402" s="137"/>
    </row>
    <row r="1403" ht="15.75">
      <c r="G1403" s="137"/>
    </row>
    <row r="1404" ht="15.75">
      <c r="G1404" s="137"/>
    </row>
    <row r="1405" ht="15.75">
      <c r="G1405" s="137"/>
    </row>
    <row r="1406" ht="15.75">
      <c r="G1406" s="137"/>
    </row>
    <row r="1407" ht="15.75">
      <c r="G1407" s="137"/>
    </row>
    <row r="1408" ht="15.75">
      <c r="G1408" s="137"/>
    </row>
    <row r="1409" ht="15.75">
      <c r="G1409" s="137"/>
    </row>
    <row r="1410" ht="15.75">
      <c r="G1410" s="137"/>
    </row>
    <row r="1411" ht="15.75">
      <c r="G1411" s="137"/>
    </row>
    <row r="1412" ht="15.75">
      <c r="G1412" s="137"/>
    </row>
    <row r="1413" ht="15.75">
      <c r="G1413" s="137"/>
    </row>
    <row r="1414" ht="15.75">
      <c r="G1414" s="137"/>
    </row>
    <row r="1415" ht="15.75">
      <c r="G1415" s="137"/>
    </row>
    <row r="1416" ht="15.75">
      <c r="G1416" s="137"/>
    </row>
    <row r="1417" ht="15.75">
      <c r="G1417" s="137"/>
    </row>
    <row r="1418" ht="15.75">
      <c r="G1418" s="137"/>
    </row>
    <row r="1419" ht="15.75">
      <c r="G1419" s="137"/>
    </row>
    <row r="1420" ht="15.75">
      <c r="G1420" s="137"/>
    </row>
    <row r="1421" ht="15.75">
      <c r="G1421" s="137"/>
    </row>
    <row r="1422" ht="15.75">
      <c r="G1422" s="137"/>
    </row>
    <row r="1423" ht="15.75">
      <c r="G1423" s="137"/>
    </row>
    <row r="1424" ht="15.75">
      <c r="G1424" s="137"/>
    </row>
    <row r="1425" ht="15.75">
      <c r="G1425" s="137"/>
    </row>
    <row r="1426" ht="15.75">
      <c r="G1426" s="137"/>
    </row>
    <row r="1427" ht="15.75">
      <c r="G1427" s="137"/>
    </row>
    <row r="1428" ht="15.75">
      <c r="G1428" s="137"/>
    </row>
    <row r="1429" ht="15.75">
      <c r="G1429" s="137"/>
    </row>
    <row r="1430" ht="15.75">
      <c r="G1430" s="137"/>
    </row>
    <row r="1431" ht="15.75">
      <c r="G1431" s="137"/>
    </row>
    <row r="1432" ht="15.75">
      <c r="G1432" s="137"/>
    </row>
    <row r="1433" ht="15.75">
      <c r="G1433" s="137"/>
    </row>
    <row r="1434" ht="15.75">
      <c r="G1434" s="137"/>
    </row>
    <row r="1435" ht="15.75">
      <c r="G1435" s="137"/>
    </row>
    <row r="1436" ht="15.75">
      <c r="G1436" s="137"/>
    </row>
    <row r="1437" ht="15.75">
      <c r="G1437" s="137"/>
    </row>
    <row r="1438" ht="15.75">
      <c r="G1438" s="137"/>
    </row>
    <row r="1439" ht="15.75">
      <c r="G1439" s="137"/>
    </row>
    <row r="1440" ht="15.75">
      <c r="G1440" s="137"/>
    </row>
    <row r="1441" ht="15.75">
      <c r="G1441" s="137"/>
    </row>
    <row r="1442" ht="15.75">
      <c r="G1442" s="137"/>
    </row>
    <row r="1443" ht="15.75">
      <c r="G1443" s="137"/>
    </row>
    <row r="1444" ht="15.75">
      <c r="G1444" s="137"/>
    </row>
    <row r="1445" ht="15.75">
      <c r="G1445" s="137"/>
    </row>
    <row r="1446" ht="15.75">
      <c r="G1446" s="137"/>
    </row>
    <row r="1447" ht="15.75">
      <c r="G1447" s="137"/>
    </row>
    <row r="1448" ht="15.75">
      <c r="G1448" s="137"/>
    </row>
    <row r="1449" ht="15.75">
      <c r="G1449" s="137"/>
    </row>
    <row r="1450" ht="15.75">
      <c r="G1450" s="137"/>
    </row>
    <row r="1451" ht="15.75">
      <c r="G1451" s="137"/>
    </row>
    <row r="1452" ht="15.75">
      <c r="G1452" s="137"/>
    </row>
    <row r="1453" ht="15.75">
      <c r="G1453" s="137"/>
    </row>
    <row r="1454" ht="15.75">
      <c r="G1454" s="137"/>
    </row>
    <row r="1455" ht="15.75">
      <c r="G1455" s="137"/>
    </row>
    <row r="1456" ht="15.75">
      <c r="G1456" s="137"/>
    </row>
    <row r="1457" ht="15.75">
      <c r="G1457" s="137"/>
    </row>
    <row r="1458" ht="15.75">
      <c r="G1458" s="137"/>
    </row>
    <row r="1459" ht="15.75">
      <c r="G1459" s="137"/>
    </row>
    <row r="1460" ht="15.75">
      <c r="G1460" s="137"/>
    </row>
    <row r="1461" ht="15.75">
      <c r="G1461" s="137"/>
    </row>
    <row r="1462" ht="15.75">
      <c r="G1462" s="137"/>
    </row>
    <row r="1463" ht="15.75">
      <c r="G1463" s="137"/>
    </row>
    <row r="1464" ht="15.75">
      <c r="G1464" s="137"/>
    </row>
    <row r="1465" ht="15.75">
      <c r="G1465" s="137"/>
    </row>
    <row r="1466" ht="15.75">
      <c r="G1466" s="137"/>
    </row>
    <row r="1467" ht="15.75">
      <c r="G1467" s="137"/>
    </row>
    <row r="1468" ht="15.75">
      <c r="G1468" s="137"/>
    </row>
    <row r="1469" ht="15.75">
      <c r="G1469" s="137"/>
    </row>
    <row r="1470" ht="15.75">
      <c r="G1470" s="137"/>
    </row>
    <row r="1471" ht="15.75">
      <c r="G1471" s="137"/>
    </row>
    <row r="1472" ht="15.75">
      <c r="G1472" s="137"/>
    </row>
    <row r="1473" ht="15.75">
      <c r="G1473" s="137"/>
    </row>
    <row r="1474" ht="15.75">
      <c r="G1474" s="137"/>
    </row>
    <row r="1475" ht="15.75">
      <c r="G1475" s="137"/>
    </row>
    <row r="1476" ht="15.75">
      <c r="G1476" s="137"/>
    </row>
    <row r="1477" ht="15.75">
      <c r="G1477" s="137"/>
    </row>
    <row r="1478" ht="15.75">
      <c r="G1478" s="137"/>
    </row>
    <row r="1479" ht="15.75">
      <c r="G1479" s="137"/>
    </row>
    <row r="1480" ht="15.75">
      <c r="G1480" s="137"/>
    </row>
    <row r="1481" ht="15.75">
      <c r="G1481" s="137"/>
    </row>
    <row r="1482" ht="15.75">
      <c r="G1482" s="137"/>
    </row>
    <row r="1483" ht="15.75">
      <c r="G1483" s="137"/>
    </row>
    <row r="1484" ht="15.75">
      <c r="G1484" s="137"/>
    </row>
    <row r="1485" ht="15.75">
      <c r="G1485" s="137"/>
    </row>
    <row r="1486" ht="15.75">
      <c r="G1486" s="137"/>
    </row>
    <row r="1487" ht="15.75">
      <c r="G1487" s="137"/>
    </row>
    <row r="1488" ht="15.75">
      <c r="G1488" s="137"/>
    </row>
    <row r="1489" ht="15.75">
      <c r="G1489" s="137"/>
    </row>
    <row r="1490" ht="15.75">
      <c r="G1490" s="137"/>
    </row>
    <row r="1491" ht="15.75">
      <c r="G1491" s="137"/>
    </row>
    <row r="1492" ht="15.75">
      <c r="G1492" s="137"/>
    </row>
    <row r="1493" ht="15.75">
      <c r="G1493" s="137"/>
    </row>
    <row r="1494" ht="15.75">
      <c r="G1494" s="137"/>
    </row>
    <row r="1495" ht="15.75">
      <c r="G1495" s="137"/>
    </row>
    <row r="1496" ht="15.75">
      <c r="G1496" s="137"/>
    </row>
    <row r="1497" ht="15.75">
      <c r="G1497" s="137"/>
    </row>
    <row r="1498" ht="15.75">
      <c r="G1498" s="137"/>
    </row>
    <row r="1499" ht="15.75">
      <c r="G1499" s="137"/>
    </row>
    <row r="1500" ht="15.75">
      <c r="G1500" s="137"/>
    </row>
    <row r="1501" ht="15.75">
      <c r="G1501" s="137"/>
    </row>
    <row r="1502" ht="15.75">
      <c r="G1502" s="137"/>
    </row>
    <row r="1503" ht="15.75">
      <c r="G1503" s="137"/>
    </row>
    <row r="1504" ht="15.75">
      <c r="G1504" s="137"/>
    </row>
    <row r="1505" ht="15.75">
      <c r="G1505" s="137"/>
    </row>
    <row r="1506" ht="15.75">
      <c r="G1506" s="137"/>
    </row>
    <row r="1507" ht="15.75">
      <c r="G1507" s="137"/>
    </row>
    <row r="1508" ht="15.75">
      <c r="G1508" s="137"/>
    </row>
    <row r="1509" ht="15.75">
      <c r="G1509" s="137"/>
    </row>
    <row r="1510" ht="15.75">
      <c r="G1510" s="137"/>
    </row>
    <row r="1511" ht="15.75">
      <c r="G1511" s="137"/>
    </row>
    <row r="1512" ht="15.75">
      <c r="G1512" s="137"/>
    </row>
    <row r="1513" ht="15.75">
      <c r="G1513" s="137"/>
    </row>
    <row r="1514" ht="15.75">
      <c r="G1514" s="137"/>
    </row>
    <row r="1515" ht="15.75">
      <c r="G1515" s="137"/>
    </row>
    <row r="1516" ht="15.75">
      <c r="G1516" s="137"/>
    </row>
    <row r="1517" ht="15.75">
      <c r="G1517" s="137"/>
    </row>
    <row r="1518" ht="15.75">
      <c r="G1518" s="137"/>
    </row>
    <row r="1519" ht="15.75">
      <c r="G1519" s="137"/>
    </row>
    <row r="1520" ht="15.75">
      <c r="G1520" s="137"/>
    </row>
    <row r="1521" ht="15.75">
      <c r="G1521" s="137"/>
    </row>
    <row r="1522" ht="15.75">
      <c r="G1522" s="137"/>
    </row>
    <row r="1523" ht="15.75">
      <c r="G1523" s="137"/>
    </row>
    <row r="1524" ht="15.75">
      <c r="G1524" s="137"/>
    </row>
    <row r="1525" ht="15.75">
      <c r="G1525" s="137"/>
    </row>
    <row r="1526" ht="15.75">
      <c r="G1526" s="137"/>
    </row>
    <row r="1527" ht="15.75">
      <c r="G1527" s="137"/>
    </row>
    <row r="1528" ht="15.75">
      <c r="G1528" s="137"/>
    </row>
    <row r="1529" ht="15.75">
      <c r="G1529" s="137"/>
    </row>
    <row r="1530" ht="15.75">
      <c r="G1530" s="137"/>
    </row>
    <row r="1531" ht="15.75">
      <c r="G1531" s="137"/>
    </row>
    <row r="1532" ht="15.75">
      <c r="G1532" s="137"/>
    </row>
    <row r="1533" ht="15.75">
      <c r="G1533" s="137"/>
    </row>
    <row r="1534" ht="15.75">
      <c r="G1534" s="137"/>
    </row>
    <row r="1535" ht="15.75">
      <c r="G1535" s="137"/>
    </row>
    <row r="1536" ht="15.75">
      <c r="G1536" s="137"/>
    </row>
    <row r="1537" ht="15.75">
      <c r="G1537" s="137"/>
    </row>
    <row r="1538" ht="15.75">
      <c r="G1538" s="137"/>
    </row>
    <row r="1539" ht="15.75">
      <c r="G1539" s="137"/>
    </row>
    <row r="1540" ht="15.75">
      <c r="G1540" s="137"/>
    </row>
    <row r="1541" ht="15.75">
      <c r="G1541" s="137"/>
    </row>
    <row r="1542" ht="15.75">
      <c r="G1542" s="137"/>
    </row>
    <row r="1543" ht="15.75">
      <c r="G1543" s="137"/>
    </row>
    <row r="1544" ht="15.75">
      <c r="G1544" s="137"/>
    </row>
    <row r="1545" ht="15.75">
      <c r="G1545" s="137"/>
    </row>
    <row r="1546" ht="15.75">
      <c r="G1546" s="137"/>
    </row>
    <row r="1547" ht="15.75">
      <c r="G1547" s="137"/>
    </row>
    <row r="1548" ht="15.75">
      <c r="G1548" s="137"/>
    </row>
    <row r="1549" ht="15.75">
      <c r="G1549" s="137"/>
    </row>
    <row r="1550" ht="15.75">
      <c r="G1550" s="137"/>
    </row>
    <row r="1551" ht="15.75">
      <c r="G1551" s="137"/>
    </row>
    <row r="1552" ht="15.75">
      <c r="G1552" s="137"/>
    </row>
    <row r="1553" ht="15.75">
      <c r="G1553" s="137"/>
    </row>
    <row r="1554" ht="15.75">
      <c r="G1554" s="137"/>
    </row>
    <row r="1555" ht="15.75">
      <c r="G1555" s="137"/>
    </row>
    <row r="1556" ht="15.75">
      <c r="G1556" s="137"/>
    </row>
    <row r="1557" ht="15.75">
      <c r="G1557" s="137"/>
    </row>
    <row r="1558" ht="15.75">
      <c r="G1558" s="137"/>
    </row>
    <row r="1559" ht="15.75">
      <c r="G1559" s="137"/>
    </row>
    <row r="1560" ht="15.75">
      <c r="G1560" s="137"/>
    </row>
    <row r="1561" ht="15.75">
      <c r="G1561" s="137"/>
    </row>
    <row r="1562" ht="15.75">
      <c r="G1562" s="137"/>
    </row>
    <row r="1563" ht="15.75">
      <c r="G1563" s="137"/>
    </row>
    <row r="1564" ht="15.75">
      <c r="G1564" s="137"/>
    </row>
    <row r="1565" ht="15.75">
      <c r="G1565" s="137"/>
    </row>
    <row r="1566" ht="15.75">
      <c r="G1566" s="137"/>
    </row>
    <row r="1567" ht="15.75">
      <c r="G1567" s="137"/>
    </row>
    <row r="1568" ht="15.75">
      <c r="G1568" s="137"/>
    </row>
    <row r="1569" ht="15.75">
      <c r="G1569" s="137"/>
    </row>
    <row r="1570" ht="15.75">
      <c r="G1570" s="137"/>
    </row>
    <row r="1571" ht="15.75">
      <c r="G1571" s="137"/>
    </row>
    <row r="1572" ht="15.75">
      <c r="G1572" s="137"/>
    </row>
    <row r="1573" ht="15.75">
      <c r="G1573" s="137"/>
    </row>
    <row r="1574" ht="15.75">
      <c r="G1574" s="137"/>
    </row>
    <row r="1575" ht="15.75">
      <c r="G1575" s="137"/>
    </row>
    <row r="1576" ht="15.75">
      <c r="G1576" s="137"/>
    </row>
    <row r="1577" ht="15.75">
      <c r="G1577" s="137"/>
    </row>
    <row r="1578" ht="15.75">
      <c r="G1578" s="137"/>
    </row>
    <row r="1579" ht="15.75">
      <c r="G1579" s="137"/>
    </row>
    <row r="1580" ht="15.75">
      <c r="G1580" s="137"/>
    </row>
    <row r="1581" ht="15.75">
      <c r="G1581" s="137"/>
    </row>
    <row r="1582" ht="15.75">
      <c r="G1582" s="137"/>
    </row>
    <row r="1583" ht="15.75">
      <c r="G1583" s="137"/>
    </row>
    <row r="1584" ht="15.75">
      <c r="G1584" s="137"/>
    </row>
    <row r="1585" ht="15.75">
      <c r="G1585" s="137"/>
    </row>
    <row r="1586" ht="15.75">
      <c r="G1586" s="137"/>
    </row>
    <row r="1587" ht="15.75">
      <c r="G1587" s="137"/>
    </row>
    <row r="1588" ht="15.75">
      <c r="G1588" s="137"/>
    </row>
    <row r="1589" ht="15.75">
      <c r="G1589" s="137"/>
    </row>
    <row r="1590" ht="15.75">
      <c r="G1590" s="137"/>
    </row>
    <row r="1591" ht="15.75">
      <c r="G1591" s="137"/>
    </row>
    <row r="1592" ht="15.75">
      <c r="G1592" s="137"/>
    </row>
    <row r="1593" ht="15.75">
      <c r="G1593" s="137"/>
    </row>
    <row r="1594" ht="15.75">
      <c r="G1594" s="137"/>
    </row>
    <row r="1595" ht="15.75">
      <c r="G1595" s="137"/>
    </row>
    <row r="1596" ht="15.75">
      <c r="G1596" s="137"/>
    </row>
    <row r="1597" ht="15.75">
      <c r="G1597" s="137"/>
    </row>
    <row r="1598" ht="15.75">
      <c r="G1598" s="137"/>
    </row>
    <row r="1599" ht="15.75">
      <c r="G1599" s="137"/>
    </row>
    <row r="1600" ht="15.75">
      <c r="G1600" s="137"/>
    </row>
    <row r="1601" ht="15.75">
      <c r="G1601" s="137"/>
    </row>
    <row r="1602" ht="15.75">
      <c r="G1602" s="137"/>
    </row>
    <row r="1603" ht="15.75">
      <c r="G1603" s="137"/>
    </row>
    <row r="1604" ht="15.75">
      <c r="G1604" s="137"/>
    </row>
    <row r="1605" ht="15.75">
      <c r="G1605" s="137"/>
    </row>
    <row r="1606" ht="15.75">
      <c r="G1606" s="137"/>
    </row>
    <row r="1607" ht="15.75">
      <c r="G1607" s="137"/>
    </row>
    <row r="1608" ht="15.75">
      <c r="G1608" s="137"/>
    </row>
    <row r="1609" ht="15.75">
      <c r="G1609" s="137"/>
    </row>
    <row r="1610" ht="15.75">
      <c r="G1610" s="137"/>
    </row>
    <row r="1611" ht="15.75">
      <c r="G1611" s="137"/>
    </row>
    <row r="1612" ht="15.75">
      <c r="G1612" s="137"/>
    </row>
    <row r="1613" ht="15.75">
      <c r="G1613" s="137"/>
    </row>
    <row r="1614" ht="15.75">
      <c r="G1614" s="137"/>
    </row>
    <row r="1615" ht="15.75">
      <c r="G1615" s="137"/>
    </row>
    <row r="1616" ht="15.75">
      <c r="G1616" s="137"/>
    </row>
    <row r="1617" ht="15.75">
      <c r="G1617" s="137"/>
    </row>
    <row r="1618" ht="15.75">
      <c r="G1618" s="137"/>
    </row>
    <row r="1619" ht="15.75">
      <c r="G1619" s="137"/>
    </row>
    <row r="1620" ht="15.75">
      <c r="G1620" s="137"/>
    </row>
    <row r="1621" ht="15.75">
      <c r="G1621" s="137"/>
    </row>
    <row r="1622" ht="15.75">
      <c r="G1622" s="137"/>
    </row>
    <row r="1623" ht="15.75">
      <c r="G1623" s="137"/>
    </row>
    <row r="1624" ht="15.75">
      <c r="G1624" s="137"/>
    </row>
    <row r="1625" ht="15.75">
      <c r="G1625" s="137"/>
    </row>
    <row r="1626" ht="15.75">
      <c r="G1626" s="137"/>
    </row>
    <row r="1627" ht="15.75">
      <c r="G1627" s="137"/>
    </row>
    <row r="1628" ht="15.75">
      <c r="G1628" s="137"/>
    </row>
    <row r="1629" ht="15.75">
      <c r="G1629" s="137"/>
    </row>
    <row r="1630" ht="15.75">
      <c r="G1630" s="137"/>
    </row>
    <row r="1631" ht="15.75">
      <c r="G1631" s="137"/>
    </row>
    <row r="1632" ht="15.75">
      <c r="G1632" s="137"/>
    </row>
    <row r="1633" ht="15.75">
      <c r="G1633" s="137"/>
    </row>
    <row r="1634" ht="15.75">
      <c r="G1634" s="137"/>
    </row>
    <row r="1635" ht="15.75">
      <c r="G1635" s="137"/>
    </row>
    <row r="1636" ht="15.75">
      <c r="G1636" s="137"/>
    </row>
    <row r="1637" ht="15.75">
      <c r="G1637" s="137"/>
    </row>
    <row r="1638" ht="15.75">
      <c r="G1638" s="137"/>
    </row>
    <row r="1639" ht="15.75">
      <c r="G1639" s="137"/>
    </row>
    <row r="1640" ht="15.75">
      <c r="G1640" s="137"/>
    </row>
    <row r="1641" ht="15.75">
      <c r="G1641" s="137"/>
    </row>
    <row r="1642" ht="15.75">
      <c r="G1642" s="137"/>
    </row>
    <row r="1643" ht="15.75">
      <c r="G1643" s="137"/>
    </row>
    <row r="1644" ht="15.75">
      <c r="G1644" s="137"/>
    </row>
    <row r="1645" ht="15.75">
      <c r="G1645" s="137"/>
    </row>
    <row r="1646" ht="15.75">
      <c r="G1646" s="137"/>
    </row>
    <row r="1647" ht="15.75">
      <c r="G1647" s="137"/>
    </row>
    <row r="1648" ht="15.75">
      <c r="G1648" s="137"/>
    </row>
    <row r="1649" ht="15.75">
      <c r="G1649" s="137"/>
    </row>
    <row r="1650" ht="15.75">
      <c r="G1650" s="137"/>
    </row>
    <row r="1651" ht="15.75">
      <c r="G1651" s="137"/>
    </row>
    <row r="1652" ht="15.75">
      <c r="G1652" s="137"/>
    </row>
    <row r="1653" ht="15.75">
      <c r="G1653" s="137"/>
    </row>
    <row r="1654" ht="15.75">
      <c r="G1654" s="137"/>
    </row>
    <row r="1655" ht="15.75">
      <c r="G1655" s="137"/>
    </row>
    <row r="1656" ht="15.75">
      <c r="G1656" s="137"/>
    </row>
    <row r="1657" ht="15.75">
      <c r="G1657" s="137"/>
    </row>
    <row r="1658" ht="15.75">
      <c r="G1658" s="137"/>
    </row>
    <row r="1659" ht="15.75">
      <c r="G1659" s="137"/>
    </row>
    <row r="1660" ht="15.75">
      <c r="G1660" s="137"/>
    </row>
    <row r="1661" ht="15.75">
      <c r="G1661" s="137"/>
    </row>
    <row r="1662" ht="15.75">
      <c r="G1662" s="137"/>
    </row>
    <row r="1663" ht="15.75">
      <c r="G1663" s="137"/>
    </row>
    <row r="1664" ht="15.75">
      <c r="G1664" s="137"/>
    </row>
    <row r="1665" ht="15.75">
      <c r="G1665" s="137"/>
    </row>
    <row r="1666" ht="15.75">
      <c r="G1666" s="137"/>
    </row>
    <row r="1667" ht="15.75">
      <c r="G1667" s="137"/>
    </row>
    <row r="1668" ht="15.75">
      <c r="G1668" s="137"/>
    </row>
    <row r="1669" ht="15.75">
      <c r="G1669" s="137"/>
    </row>
    <row r="1670" ht="15.75">
      <c r="G1670" s="137"/>
    </row>
    <row r="1671" ht="15.75">
      <c r="G1671" s="137"/>
    </row>
    <row r="1672" ht="15.75">
      <c r="G1672" s="137"/>
    </row>
    <row r="1673" ht="15.75">
      <c r="G1673" s="137"/>
    </row>
    <row r="1674" ht="15.75">
      <c r="G1674" s="137"/>
    </row>
    <row r="1675" ht="15.75">
      <c r="G1675" s="137"/>
    </row>
    <row r="1676" ht="15.75">
      <c r="G1676" s="137"/>
    </row>
    <row r="1677" ht="15.75">
      <c r="G1677" s="137"/>
    </row>
    <row r="1678" ht="15.75">
      <c r="G1678" s="137"/>
    </row>
    <row r="1679" ht="15.75">
      <c r="G1679" s="137"/>
    </row>
    <row r="1680" ht="15.75">
      <c r="G1680" s="137"/>
    </row>
    <row r="1681" ht="15.75">
      <c r="G1681" s="137"/>
    </row>
    <row r="1682" ht="15.75">
      <c r="G1682" s="137"/>
    </row>
    <row r="1683" ht="15.75">
      <c r="G1683" s="137"/>
    </row>
    <row r="1684" ht="15.75">
      <c r="G1684" s="137"/>
    </row>
    <row r="1685" ht="15.75">
      <c r="G1685" s="137"/>
    </row>
    <row r="1686" ht="15.75">
      <c r="G1686" s="137"/>
    </row>
    <row r="1687" ht="15.75">
      <c r="G1687" s="137"/>
    </row>
    <row r="1688" ht="15.75">
      <c r="G1688" s="137"/>
    </row>
    <row r="1689" ht="15.75">
      <c r="G1689" s="137"/>
    </row>
    <row r="1690" ht="15.75">
      <c r="G1690" s="137"/>
    </row>
    <row r="1691" ht="15.75">
      <c r="G1691" s="137"/>
    </row>
    <row r="1692" ht="15.75">
      <c r="G1692" s="137"/>
    </row>
    <row r="1693" ht="15.75">
      <c r="G1693" s="137"/>
    </row>
    <row r="1694" ht="15.75">
      <c r="G1694" s="137"/>
    </row>
    <row r="1695" ht="15.75">
      <c r="G1695" s="137"/>
    </row>
    <row r="1696" ht="15.75">
      <c r="G1696" s="137"/>
    </row>
    <row r="1697" ht="15.75">
      <c r="G1697" s="137"/>
    </row>
    <row r="1698" ht="15.75">
      <c r="G1698" s="137"/>
    </row>
    <row r="1699" ht="15.75">
      <c r="G1699" s="137"/>
    </row>
    <row r="1700" ht="15.75">
      <c r="G1700" s="137"/>
    </row>
    <row r="1701" ht="15.75">
      <c r="G1701" s="137"/>
    </row>
    <row r="1702" ht="15.75">
      <c r="G1702" s="137"/>
    </row>
    <row r="1703" ht="15.75">
      <c r="G1703" s="137"/>
    </row>
    <row r="1704" ht="15.75">
      <c r="G1704" s="137"/>
    </row>
    <row r="1705" ht="15.75">
      <c r="G1705" s="137"/>
    </row>
    <row r="1706" ht="15.75">
      <c r="G1706" s="137"/>
    </row>
    <row r="1707" ht="15.75">
      <c r="G1707" s="137"/>
    </row>
    <row r="1708" ht="15.75">
      <c r="G1708" s="137"/>
    </row>
    <row r="1709" ht="15.75">
      <c r="G1709" s="137"/>
    </row>
    <row r="1710" ht="15.75">
      <c r="G1710" s="137"/>
    </row>
    <row r="1711" ht="15.75">
      <c r="G1711" s="137"/>
    </row>
    <row r="1712" ht="15.75">
      <c r="G1712" s="137"/>
    </row>
    <row r="1713" ht="15.75">
      <c r="G1713" s="137"/>
    </row>
    <row r="1714" ht="15.75">
      <c r="G1714" s="137"/>
    </row>
    <row r="1715" ht="15.75">
      <c r="G1715" s="137"/>
    </row>
    <row r="1716" ht="15.75">
      <c r="G1716" s="137"/>
    </row>
    <row r="1717" ht="15.75">
      <c r="G1717" s="137"/>
    </row>
    <row r="1718" ht="15.75">
      <c r="G1718" s="137"/>
    </row>
    <row r="1719" ht="15.75">
      <c r="G1719" s="137"/>
    </row>
    <row r="1720" ht="15.75">
      <c r="G1720" s="137"/>
    </row>
    <row r="1721" ht="15.75">
      <c r="G1721" s="137"/>
    </row>
    <row r="1722" ht="15.75">
      <c r="G1722" s="137"/>
    </row>
    <row r="1723" ht="15.75">
      <c r="G1723" s="137"/>
    </row>
    <row r="1724" ht="15.75">
      <c r="G1724" s="137"/>
    </row>
    <row r="1725" ht="15.75">
      <c r="G1725" s="137"/>
    </row>
    <row r="1726" ht="15.75">
      <c r="G1726" s="137"/>
    </row>
    <row r="1727" ht="15.75">
      <c r="G1727" s="137"/>
    </row>
    <row r="1728" ht="15.75">
      <c r="G1728" s="137"/>
    </row>
    <row r="1729" ht="15.75">
      <c r="G1729" s="137"/>
    </row>
    <row r="1730" ht="15.75">
      <c r="G1730" s="137"/>
    </row>
    <row r="1731" ht="15.75">
      <c r="G1731" s="137"/>
    </row>
    <row r="1732" ht="15.75">
      <c r="G1732" s="137"/>
    </row>
    <row r="1733" ht="15.75">
      <c r="G1733" s="137"/>
    </row>
    <row r="1734" ht="15.75">
      <c r="G1734" s="137"/>
    </row>
    <row r="1735" ht="15.75">
      <c r="G1735" s="137"/>
    </row>
    <row r="1736" ht="15.75">
      <c r="G1736" s="137"/>
    </row>
    <row r="1737" ht="15.75">
      <c r="G1737" s="137"/>
    </row>
    <row r="1738" ht="15.75">
      <c r="G1738" s="137"/>
    </row>
    <row r="1739" ht="15.75">
      <c r="G1739" s="137"/>
    </row>
    <row r="1740" ht="15.75">
      <c r="G1740" s="137"/>
    </row>
    <row r="1741" ht="15.75">
      <c r="G1741" s="137"/>
    </row>
    <row r="1742" ht="15.75">
      <c r="G1742" s="137"/>
    </row>
    <row r="1743" ht="15.75">
      <c r="G1743" s="137"/>
    </row>
    <row r="1744" ht="15.75">
      <c r="G1744" s="137"/>
    </row>
  </sheetData>
  <mergeCells count="4">
    <mergeCell ref="A1:G1"/>
    <mergeCell ref="A2:G2"/>
    <mergeCell ref="A4:G4"/>
    <mergeCell ref="A5:G5"/>
  </mergeCells>
  <printOptions/>
  <pageMargins left="0.88" right="0.67" top="0.44" bottom="0.35" header="0.35" footer="0.4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G2"/>
    </sheetView>
  </sheetViews>
  <sheetFormatPr defaultColWidth="9.140625" defaultRowHeight="12.75"/>
  <cols>
    <col min="1" max="1" width="39.57421875" style="165" customWidth="1"/>
    <col min="2" max="2" width="11.00390625" style="165" customWidth="1"/>
    <col min="3" max="3" width="11.7109375" style="165" customWidth="1"/>
    <col min="4" max="4" width="12.421875" style="165" customWidth="1"/>
    <col min="5" max="5" width="10.57421875" style="165" customWidth="1"/>
    <col min="6" max="6" width="11.00390625" style="165" customWidth="1"/>
    <col min="7" max="8" width="12.57421875" style="165" customWidth="1"/>
    <col min="9" max="16384" width="7.8515625" style="165" customWidth="1"/>
  </cols>
  <sheetData>
    <row r="1" spans="1:7" ht="14.25">
      <c r="A1" s="192" t="s">
        <v>15</v>
      </c>
      <c r="B1" s="192"/>
      <c r="C1" s="192"/>
      <c r="D1" s="192"/>
      <c r="E1" s="192"/>
      <c r="F1" s="192"/>
      <c r="G1" s="192"/>
    </row>
    <row r="2" spans="1:7" ht="12.75">
      <c r="A2" s="193" t="s">
        <v>16</v>
      </c>
      <c r="B2" s="193"/>
      <c r="C2" s="193"/>
      <c r="D2" s="193"/>
      <c r="E2" s="193"/>
      <c r="F2" s="193"/>
      <c r="G2" s="193"/>
    </row>
    <row r="4" s="1" customFormat="1" ht="18.75">
      <c r="A4" s="138" t="s">
        <v>96</v>
      </c>
    </row>
    <row r="5" s="1" customFormat="1" ht="12.75"/>
    <row r="6" spans="3:6" s="1" customFormat="1" ht="12.75">
      <c r="C6" s="190" t="s">
        <v>97</v>
      </c>
      <c r="D6" s="191"/>
      <c r="E6" s="191"/>
      <c r="F6" s="191"/>
    </row>
    <row r="7" spans="2:7" s="1" customFormat="1" ht="12.75">
      <c r="B7" s="139" t="s">
        <v>98</v>
      </c>
      <c r="C7" s="139" t="s">
        <v>99</v>
      </c>
      <c r="D7" s="139" t="s">
        <v>100</v>
      </c>
      <c r="E7" s="139" t="s">
        <v>101</v>
      </c>
      <c r="F7" s="139" t="s">
        <v>102</v>
      </c>
      <c r="G7" s="140" t="s">
        <v>103</v>
      </c>
    </row>
    <row r="8" spans="2:8" s="1" customFormat="1" ht="12.75">
      <c r="B8" s="139" t="s">
        <v>101</v>
      </c>
      <c r="C8" s="139" t="s">
        <v>104</v>
      </c>
      <c r="D8" s="139" t="s">
        <v>105</v>
      </c>
      <c r="E8" s="139" t="s">
        <v>105</v>
      </c>
      <c r="F8" s="139" t="s">
        <v>106</v>
      </c>
      <c r="G8" s="139" t="s">
        <v>107</v>
      </c>
      <c r="H8" s="139"/>
    </row>
    <row r="9" spans="2:8" s="1" customFormat="1" ht="12.75">
      <c r="B9" s="139"/>
      <c r="C9" s="139"/>
      <c r="D9" s="139"/>
      <c r="E9" s="139"/>
      <c r="F9" s="139" t="s">
        <v>105</v>
      </c>
      <c r="G9" s="139" t="s">
        <v>108</v>
      </c>
      <c r="H9" s="139" t="s">
        <v>109</v>
      </c>
    </row>
    <row r="10" spans="2:8" s="1" customFormat="1" ht="12.75">
      <c r="B10" s="139" t="s">
        <v>0</v>
      </c>
      <c r="C10" s="139" t="s">
        <v>0</v>
      </c>
      <c r="D10" s="139" t="s">
        <v>0</v>
      </c>
      <c r="E10" s="139" t="s">
        <v>0</v>
      </c>
      <c r="F10" s="139" t="s">
        <v>0</v>
      </c>
      <c r="G10" s="139" t="s">
        <v>0</v>
      </c>
      <c r="H10" s="139" t="s">
        <v>0</v>
      </c>
    </row>
    <row r="11" s="1" customFormat="1" ht="18.75">
      <c r="A11" s="141" t="s">
        <v>19</v>
      </c>
    </row>
    <row r="12" s="1" customFormat="1" ht="12.75">
      <c r="A12" s="142"/>
    </row>
    <row r="13" spans="1:8" s="1" customFormat="1" ht="12.75">
      <c r="A13" s="143" t="s">
        <v>110</v>
      </c>
      <c r="B13" s="144">
        <v>3550181</v>
      </c>
      <c r="C13" s="144">
        <v>298336</v>
      </c>
      <c r="D13" s="144">
        <v>3220419</v>
      </c>
      <c r="E13" s="144">
        <v>15250</v>
      </c>
      <c r="F13" s="144">
        <v>43800</v>
      </c>
      <c r="G13" s="144">
        <v>5530307</v>
      </c>
      <c r="H13" s="144">
        <f>SUM(B13:G13)</f>
        <v>12658293</v>
      </c>
    </row>
    <row r="14" spans="1:8" s="1" customFormat="1" ht="12.75">
      <c r="A14" s="145" t="s">
        <v>111</v>
      </c>
      <c r="B14" s="146">
        <v>0</v>
      </c>
      <c r="C14" s="146">
        <v>0</v>
      </c>
      <c r="D14" s="146">
        <v>0</v>
      </c>
      <c r="E14" s="146">
        <v>0</v>
      </c>
      <c r="F14" s="146">
        <v>-1718</v>
      </c>
      <c r="G14" s="146">
        <v>0</v>
      </c>
      <c r="H14" s="147">
        <f>SUM(B14:G14)</f>
        <v>-1718</v>
      </c>
    </row>
    <row r="15" spans="1:8" s="1" customFormat="1" ht="12.75">
      <c r="A15" s="148" t="s">
        <v>112</v>
      </c>
      <c r="B15" s="149"/>
      <c r="C15" s="149"/>
      <c r="D15" s="149"/>
      <c r="E15" s="149"/>
      <c r="F15" s="149"/>
      <c r="G15" s="149"/>
      <c r="H15" s="150"/>
    </row>
    <row r="16" spans="1:8" s="1" customFormat="1" ht="12.75">
      <c r="A16" s="151" t="s">
        <v>113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-6235</v>
      </c>
      <c r="H16" s="150">
        <f>SUM(B16:G16)</f>
        <v>-6235</v>
      </c>
    </row>
    <row r="17" spans="1:8" s="1" customFormat="1" ht="12.75">
      <c r="A17" s="148" t="s">
        <v>114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-10098</v>
      </c>
      <c r="H17" s="150">
        <f>SUM(B17:G17)</f>
        <v>-10098</v>
      </c>
    </row>
    <row r="18" spans="1:8" s="1" customFormat="1" ht="12.75">
      <c r="A18" s="152" t="s">
        <v>115</v>
      </c>
      <c r="B18" s="149"/>
      <c r="C18" s="149"/>
      <c r="D18" s="149"/>
      <c r="E18" s="149"/>
      <c r="F18" s="149"/>
      <c r="G18" s="149"/>
      <c r="H18" s="150"/>
    </row>
    <row r="19" spans="1:8" s="1" customFormat="1" ht="12.75">
      <c r="A19" s="153" t="s">
        <v>116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2038</v>
      </c>
      <c r="H19" s="155">
        <f>SUM(B19:G19)</f>
        <v>2038</v>
      </c>
    </row>
    <row r="20" spans="1:8" s="1" customFormat="1" ht="12.75">
      <c r="A20" s="156" t="s">
        <v>117</v>
      </c>
      <c r="B20" s="144"/>
      <c r="C20" s="144"/>
      <c r="D20" s="144"/>
      <c r="E20" s="144"/>
      <c r="F20" s="144"/>
      <c r="G20" s="144"/>
      <c r="H20" s="144"/>
    </row>
    <row r="21" spans="1:8" s="1" customFormat="1" ht="12.75">
      <c r="A21" s="144" t="s">
        <v>118</v>
      </c>
      <c r="B21" s="144">
        <f aca="true" t="shared" si="0" ref="B21:H21">SUM(B14:B19)</f>
        <v>0</v>
      </c>
      <c r="C21" s="144">
        <f t="shared" si="0"/>
        <v>0</v>
      </c>
      <c r="D21" s="144">
        <f t="shared" si="0"/>
        <v>0</v>
      </c>
      <c r="E21" s="144">
        <f t="shared" si="0"/>
        <v>0</v>
      </c>
      <c r="F21" s="144">
        <f t="shared" si="0"/>
        <v>-1718</v>
      </c>
      <c r="G21" s="144">
        <f t="shared" si="0"/>
        <v>-14295</v>
      </c>
      <c r="H21" s="144">
        <f t="shared" si="0"/>
        <v>-16013</v>
      </c>
    </row>
    <row r="22" spans="1:8" s="1" customFormat="1" ht="12.75">
      <c r="A22" s="156" t="s">
        <v>38</v>
      </c>
      <c r="B22" s="144"/>
      <c r="C22" s="144"/>
      <c r="D22" s="144"/>
      <c r="E22" s="144"/>
      <c r="F22" s="144"/>
      <c r="G22" s="144">
        <v>1996489</v>
      </c>
      <c r="H22" s="144">
        <f>+G22</f>
        <v>1996489</v>
      </c>
    </row>
    <row r="23" spans="1:8" s="1" customFormat="1" ht="12.75">
      <c r="A23" s="156" t="s">
        <v>119</v>
      </c>
      <c r="B23" s="144"/>
      <c r="C23" s="144"/>
      <c r="D23" s="144">
        <v>525788</v>
      </c>
      <c r="E23" s="144"/>
      <c r="F23" s="144"/>
      <c r="G23" s="144">
        <v>-525788</v>
      </c>
      <c r="H23" s="144">
        <f>SUM(B23:G23)</f>
        <v>0</v>
      </c>
    </row>
    <row r="24" spans="1:8" s="1" customFormat="1" ht="12.75">
      <c r="A24" s="156" t="s">
        <v>120</v>
      </c>
      <c r="B24" s="144">
        <v>30417</v>
      </c>
      <c r="C24" s="144">
        <v>146336</v>
      </c>
      <c r="D24" s="144">
        <v>0</v>
      </c>
      <c r="E24" s="144">
        <v>0</v>
      </c>
      <c r="F24" s="144">
        <v>0</v>
      </c>
      <c r="G24" s="144">
        <v>0</v>
      </c>
      <c r="H24" s="144">
        <f>SUM(B24:G24)</f>
        <v>176753</v>
      </c>
    </row>
    <row r="25" spans="1:8" s="1" customFormat="1" ht="12.75">
      <c r="A25" s="157" t="s">
        <v>121</v>
      </c>
      <c r="B25" s="144">
        <v>8867</v>
      </c>
      <c r="C25" s="144">
        <v>0</v>
      </c>
      <c r="D25" s="144">
        <v>0</v>
      </c>
      <c r="E25" s="144">
        <v>0</v>
      </c>
      <c r="F25" s="144">
        <v>0</v>
      </c>
      <c r="G25" s="144">
        <v>-8867</v>
      </c>
      <c r="H25" s="144">
        <f>SUM(B25:G25)</f>
        <v>0</v>
      </c>
    </row>
    <row r="26" spans="1:8" s="1" customFormat="1" ht="12.75">
      <c r="A26" s="156" t="s">
        <v>122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-1330289</v>
      </c>
      <c r="H26" s="144">
        <f>SUM(B26:G26)</f>
        <v>-1330289</v>
      </c>
    </row>
    <row r="27" s="1" customFormat="1" ht="12.75"/>
    <row r="28" spans="1:8" s="1" customFormat="1" ht="13.5" thickBot="1">
      <c r="A28" s="158" t="s">
        <v>123</v>
      </c>
      <c r="B28" s="159">
        <f aca="true" t="shared" si="1" ref="B28:H28">SUM(B20:B27)+B13</f>
        <v>3589465</v>
      </c>
      <c r="C28" s="159">
        <f t="shared" si="1"/>
        <v>444672</v>
      </c>
      <c r="D28" s="159">
        <f t="shared" si="1"/>
        <v>3746207</v>
      </c>
      <c r="E28" s="159">
        <f t="shared" si="1"/>
        <v>15250</v>
      </c>
      <c r="F28" s="159">
        <f t="shared" si="1"/>
        <v>42082</v>
      </c>
      <c r="G28" s="159">
        <f t="shared" si="1"/>
        <v>5647557</v>
      </c>
      <c r="H28" s="159">
        <f t="shared" si="1"/>
        <v>13485233</v>
      </c>
    </row>
    <row r="29" s="1" customFormat="1" ht="12.75">
      <c r="A29" s="142"/>
    </row>
    <row r="30" spans="1:8" s="1" customFormat="1" ht="12.75">
      <c r="A30" s="143" t="s">
        <v>124</v>
      </c>
      <c r="B30" s="144">
        <v>3589465</v>
      </c>
      <c r="C30" s="144">
        <v>444672</v>
      </c>
      <c r="D30" s="144">
        <v>3746207</v>
      </c>
      <c r="E30" s="144">
        <v>15250</v>
      </c>
      <c r="F30" s="144">
        <v>42082</v>
      </c>
      <c r="G30" s="144">
        <v>5647557</v>
      </c>
      <c r="H30" s="144">
        <f>SUM(B30:G30)</f>
        <v>13485233</v>
      </c>
    </row>
    <row r="31" spans="1:8" s="1" customFormat="1" ht="12.75">
      <c r="A31" s="156" t="s">
        <v>125</v>
      </c>
      <c r="B31" s="160"/>
      <c r="C31" s="160"/>
      <c r="D31" s="160"/>
      <c r="E31" s="160"/>
      <c r="F31" s="160"/>
      <c r="G31" s="160"/>
      <c r="H31" s="160"/>
    </row>
    <row r="32" spans="1:8" s="1" customFormat="1" ht="12.75">
      <c r="A32" s="161" t="s">
        <v>126</v>
      </c>
      <c r="B32" s="160">
        <v>0</v>
      </c>
      <c r="C32" s="160">
        <v>0</v>
      </c>
      <c r="D32" s="160">
        <v>0</v>
      </c>
      <c r="E32" s="160">
        <v>0</v>
      </c>
      <c r="F32" s="149">
        <v>-3894</v>
      </c>
      <c r="G32" s="149">
        <v>0</v>
      </c>
      <c r="H32" s="149">
        <f>SUM(B32:G32)</f>
        <v>-3894</v>
      </c>
    </row>
    <row r="33" spans="1:8" s="144" customFormat="1" ht="12.75">
      <c r="A33" s="156" t="s">
        <v>38</v>
      </c>
      <c r="B33" s="144">
        <v>0</v>
      </c>
      <c r="C33" s="144">
        <v>0</v>
      </c>
      <c r="D33" s="144">
        <v>0</v>
      </c>
      <c r="E33" s="144">
        <v>0</v>
      </c>
      <c r="F33" s="144">
        <v>0</v>
      </c>
      <c r="G33" s="144">
        <v>2424511</v>
      </c>
      <c r="H33" s="144">
        <f>+G33</f>
        <v>2424511</v>
      </c>
    </row>
    <row r="34" spans="1:8" s="144" customFormat="1" ht="12.75">
      <c r="A34" s="156" t="s">
        <v>119</v>
      </c>
      <c r="B34" s="144">
        <v>0</v>
      </c>
      <c r="C34" s="144">
        <v>0</v>
      </c>
      <c r="D34" s="144">
        <v>527991</v>
      </c>
      <c r="E34" s="144">
        <v>0</v>
      </c>
      <c r="F34" s="144">
        <v>0</v>
      </c>
      <c r="G34" s="144">
        <v>-527991</v>
      </c>
      <c r="H34" s="144">
        <f>SUM(B34:G34)</f>
        <v>0</v>
      </c>
    </row>
    <row r="35" spans="1:8" s="144" customFormat="1" ht="12.75">
      <c r="A35" s="156" t="s">
        <v>120</v>
      </c>
      <c r="B35" s="144">
        <v>9596</v>
      </c>
      <c r="C35" s="144">
        <v>55894</v>
      </c>
      <c r="D35" s="144">
        <v>0</v>
      </c>
      <c r="E35" s="144">
        <v>0</v>
      </c>
      <c r="F35" s="144">
        <v>0</v>
      </c>
      <c r="G35" s="144">
        <v>0</v>
      </c>
      <c r="H35" s="144">
        <f>SUM(B35:G35)</f>
        <v>65490</v>
      </c>
    </row>
    <row r="36" spans="1:8" s="144" customFormat="1" ht="12.75">
      <c r="A36" s="156" t="s">
        <v>127</v>
      </c>
      <c r="B36" s="144">
        <v>1111</v>
      </c>
      <c r="C36" s="144">
        <v>0</v>
      </c>
      <c r="D36" s="144">
        <v>0</v>
      </c>
      <c r="E36" s="144">
        <v>0</v>
      </c>
      <c r="F36" s="144">
        <v>0</v>
      </c>
      <c r="G36" s="144">
        <v>-1111</v>
      </c>
      <c r="H36" s="144">
        <f>SUM(B36:G36)</f>
        <v>0</v>
      </c>
    </row>
    <row r="37" spans="1:8" s="144" customFormat="1" ht="12.75">
      <c r="A37" s="156" t="s">
        <v>122</v>
      </c>
      <c r="B37" s="144">
        <v>0</v>
      </c>
      <c r="C37" s="144">
        <v>0</v>
      </c>
      <c r="D37" s="144">
        <v>0</v>
      </c>
      <c r="E37" s="144">
        <v>0</v>
      </c>
      <c r="F37" s="144">
        <v>0</v>
      </c>
      <c r="G37" s="144">
        <v>-1347904</v>
      </c>
      <c r="H37" s="144">
        <f>SUM(B37:G37)</f>
        <v>-1347904</v>
      </c>
    </row>
    <row r="38" s="1" customFormat="1" ht="12.75"/>
    <row r="39" spans="1:8" s="1" customFormat="1" ht="13.5" thickBot="1">
      <c r="A39" s="158" t="s">
        <v>128</v>
      </c>
      <c r="B39" s="159">
        <f>SUM(B30:B38)</f>
        <v>3600172</v>
      </c>
      <c r="C39" s="159">
        <f aca="true" t="shared" si="2" ref="C39:H39">SUM(C30:C38)</f>
        <v>500566</v>
      </c>
      <c r="D39" s="159">
        <f t="shared" si="2"/>
        <v>4274198</v>
      </c>
      <c r="E39" s="159">
        <f t="shared" si="2"/>
        <v>15250</v>
      </c>
      <c r="F39" s="159">
        <f t="shared" si="2"/>
        <v>38188</v>
      </c>
      <c r="G39" s="159">
        <f t="shared" si="2"/>
        <v>6195062</v>
      </c>
      <c r="H39" s="159">
        <f t="shared" si="2"/>
        <v>14623436</v>
      </c>
    </row>
    <row r="40" spans="1:8" s="1" customFormat="1" ht="12.75">
      <c r="A40" s="143"/>
      <c r="B40" s="160"/>
      <c r="C40" s="160"/>
      <c r="D40" s="160"/>
      <c r="E40" s="160"/>
      <c r="F40" s="160"/>
      <c r="G40" s="160"/>
      <c r="H40" s="160"/>
    </row>
    <row r="41" spans="1:8" s="1" customFormat="1" ht="12.75">
      <c r="A41" s="143"/>
      <c r="B41" s="160"/>
      <c r="C41" s="160"/>
      <c r="D41" s="160"/>
      <c r="E41" s="160"/>
      <c r="F41" s="160"/>
      <c r="G41" s="160"/>
      <c r="H41" s="160"/>
    </row>
    <row r="42" spans="1:8" s="1" customFormat="1" ht="18.75">
      <c r="A42" s="138" t="s">
        <v>129</v>
      </c>
      <c r="B42" s="160"/>
      <c r="C42" s="160"/>
      <c r="D42" s="160"/>
      <c r="E42" s="160"/>
      <c r="F42" s="160"/>
      <c r="G42" s="160"/>
      <c r="H42" s="160"/>
    </row>
    <row r="43" spans="1:8" s="1" customFormat="1" ht="12.75">
      <c r="A43" s="162"/>
      <c r="B43" s="160"/>
      <c r="C43" s="160"/>
      <c r="D43" s="160"/>
      <c r="E43" s="160"/>
      <c r="F43" s="160"/>
      <c r="G43" s="160"/>
      <c r="H43" s="160"/>
    </row>
    <row r="44" spans="3:6" s="1" customFormat="1" ht="12.75">
      <c r="C44" s="190" t="s">
        <v>97</v>
      </c>
      <c r="D44" s="191"/>
      <c r="E44" s="191"/>
      <c r="F44" s="191"/>
    </row>
    <row r="45" spans="2:7" s="1" customFormat="1" ht="12.75">
      <c r="B45" s="139" t="s">
        <v>98</v>
      </c>
      <c r="C45" s="139" t="s">
        <v>99</v>
      </c>
      <c r="D45" s="139" t="s">
        <v>100</v>
      </c>
      <c r="E45" s="139" t="s">
        <v>101</v>
      </c>
      <c r="F45" s="139" t="s">
        <v>102</v>
      </c>
      <c r="G45" s="140" t="s">
        <v>103</v>
      </c>
    </row>
    <row r="46" spans="2:8" s="1" customFormat="1" ht="12.75">
      <c r="B46" s="139" t="s">
        <v>101</v>
      </c>
      <c r="C46" s="139" t="s">
        <v>104</v>
      </c>
      <c r="D46" s="139" t="s">
        <v>105</v>
      </c>
      <c r="E46" s="139" t="s">
        <v>105</v>
      </c>
      <c r="F46" s="139" t="s">
        <v>106</v>
      </c>
      <c r="G46" s="139" t="s">
        <v>107</v>
      </c>
      <c r="H46" s="139"/>
    </row>
    <row r="47" spans="2:8" s="1" customFormat="1" ht="12.75">
      <c r="B47" s="139"/>
      <c r="C47" s="139"/>
      <c r="D47" s="139"/>
      <c r="E47" s="139"/>
      <c r="F47" s="139" t="s">
        <v>105</v>
      </c>
      <c r="G47" s="139" t="s">
        <v>108</v>
      </c>
      <c r="H47" s="139" t="s">
        <v>109</v>
      </c>
    </row>
    <row r="48" spans="2:8" s="1" customFormat="1" ht="12.75">
      <c r="B48" s="139" t="s">
        <v>0</v>
      </c>
      <c r="C48" s="139" t="s">
        <v>0</v>
      </c>
      <c r="D48" s="139" t="s">
        <v>0</v>
      </c>
      <c r="E48" s="139" t="s">
        <v>0</v>
      </c>
      <c r="F48" s="139" t="s">
        <v>0</v>
      </c>
      <c r="G48" s="139" t="s">
        <v>0</v>
      </c>
      <c r="H48" s="139" t="s">
        <v>0</v>
      </c>
    </row>
    <row r="49" s="1" customFormat="1" ht="18.75">
      <c r="A49" s="141" t="s">
        <v>20</v>
      </c>
    </row>
    <row r="50" s="1" customFormat="1" ht="12.75">
      <c r="A50" s="142"/>
    </row>
    <row r="51" spans="1:8" s="1" customFormat="1" ht="12.75">
      <c r="A51" s="143" t="s">
        <v>110</v>
      </c>
      <c r="B51" s="144">
        <v>3550181</v>
      </c>
      <c r="C51" s="144">
        <v>298336</v>
      </c>
      <c r="D51" s="144">
        <v>2599225</v>
      </c>
      <c r="E51" s="144">
        <v>0</v>
      </c>
      <c r="F51" s="144">
        <v>70447</v>
      </c>
      <c r="G51" s="144">
        <v>3860182</v>
      </c>
      <c r="H51" s="144">
        <f>SUM(B51:G51)</f>
        <v>10378371</v>
      </c>
    </row>
    <row r="52" spans="1:8" s="1" customFormat="1" ht="12.75">
      <c r="A52" s="156" t="s">
        <v>130</v>
      </c>
      <c r="B52" s="149"/>
      <c r="C52" s="149"/>
      <c r="D52" s="149"/>
      <c r="E52" s="144"/>
      <c r="G52" s="149"/>
      <c r="H52" s="149"/>
    </row>
    <row r="53" spans="1:8" s="1" customFormat="1" ht="12.75">
      <c r="A53" s="149" t="s">
        <v>131</v>
      </c>
      <c r="B53" s="149"/>
      <c r="C53" s="149"/>
      <c r="D53" s="149"/>
      <c r="E53" s="144"/>
      <c r="F53" s="149"/>
      <c r="G53" s="149"/>
      <c r="H53" s="149"/>
    </row>
    <row r="54" spans="1:8" s="1" customFormat="1" ht="12.75">
      <c r="A54" s="149" t="s">
        <v>118</v>
      </c>
      <c r="B54" s="149">
        <v>0</v>
      </c>
      <c r="C54" s="149">
        <v>0</v>
      </c>
      <c r="D54" s="149">
        <v>0</v>
      </c>
      <c r="E54" s="144">
        <v>0</v>
      </c>
      <c r="F54" s="149">
        <v>-3460</v>
      </c>
      <c r="G54" s="149">
        <v>0</v>
      </c>
      <c r="H54" s="144">
        <f aca="true" t="shared" si="3" ref="H54:H59">SUM(B54:G54)</f>
        <v>-3460</v>
      </c>
    </row>
    <row r="55" spans="1:8" s="1" customFormat="1" ht="12.75">
      <c r="A55" s="156" t="s">
        <v>38</v>
      </c>
      <c r="B55" s="144">
        <v>0</v>
      </c>
      <c r="C55" s="144">
        <v>0</v>
      </c>
      <c r="D55" s="144">
        <v>0</v>
      </c>
      <c r="E55" s="144">
        <v>0</v>
      </c>
      <c r="F55" s="149">
        <v>0</v>
      </c>
      <c r="G55" s="144">
        <v>2055052</v>
      </c>
      <c r="H55" s="144">
        <f t="shared" si="3"/>
        <v>2055052</v>
      </c>
    </row>
    <row r="56" spans="1:8" s="1" customFormat="1" ht="12.75">
      <c r="A56" s="156" t="s">
        <v>119</v>
      </c>
      <c r="B56" s="144">
        <v>0</v>
      </c>
      <c r="C56" s="144">
        <v>0</v>
      </c>
      <c r="D56" s="144">
        <v>514000</v>
      </c>
      <c r="E56" s="144">
        <v>0</v>
      </c>
      <c r="F56" s="144">
        <v>0</v>
      </c>
      <c r="G56" s="144">
        <v>-514000</v>
      </c>
      <c r="H56" s="144">
        <f t="shared" si="3"/>
        <v>0</v>
      </c>
    </row>
    <row r="57" spans="1:8" s="1" customFormat="1" ht="12.75">
      <c r="A57" s="156" t="s">
        <v>120</v>
      </c>
      <c r="B57" s="144">
        <v>30417</v>
      </c>
      <c r="C57" s="144">
        <v>146336</v>
      </c>
      <c r="D57" s="144">
        <v>0</v>
      </c>
      <c r="E57" s="144">
        <v>0</v>
      </c>
      <c r="F57" s="144">
        <v>0</v>
      </c>
      <c r="G57" s="144">
        <v>0</v>
      </c>
      <c r="H57" s="144">
        <f>SUM(B57:G57)</f>
        <v>176753</v>
      </c>
    </row>
    <row r="58" spans="1:8" s="1" customFormat="1" ht="12.75">
      <c r="A58" s="156" t="s">
        <v>127</v>
      </c>
      <c r="B58" s="144">
        <v>8867</v>
      </c>
      <c r="C58" s="144">
        <v>0</v>
      </c>
      <c r="D58" s="144">
        <v>0</v>
      </c>
      <c r="E58" s="144">
        <v>0</v>
      </c>
      <c r="F58" s="144">
        <v>0</v>
      </c>
      <c r="G58" s="144">
        <v>-8867</v>
      </c>
      <c r="H58" s="144">
        <f t="shared" si="3"/>
        <v>0</v>
      </c>
    </row>
    <row r="59" spans="1:8" s="1" customFormat="1" ht="12.75">
      <c r="A59" s="156" t="s">
        <v>122</v>
      </c>
      <c r="B59" s="144">
        <v>0</v>
      </c>
      <c r="C59" s="144">
        <v>0</v>
      </c>
      <c r="D59" s="144">
        <v>0</v>
      </c>
      <c r="E59" s="144">
        <v>0</v>
      </c>
      <c r="F59" s="144">
        <v>0</v>
      </c>
      <c r="G59" s="144">
        <v>-1330289</v>
      </c>
      <c r="H59" s="144">
        <f t="shared" si="3"/>
        <v>-1330289</v>
      </c>
    </row>
    <row r="60" s="1" customFormat="1" ht="12.75">
      <c r="F60" s="144"/>
    </row>
    <row r="61" spans="1:8" s="1" customFormat="1" ht="13.5" thickBot="1">
      <c r="A61" s="158" t="s">
        <v>123</v>
      </c>
      <c r="B61" s="163">
        <f>SUM(B51:B60)</f>
        <v>3589465</v>
      </c>
      <c r="C61" s="163">
        <f aca="true" t="shared" si="4" ref="C61:H61">SUM(C51:C60)</f>
        <v>444672</v>
      </c>
      <c r="D61" s="163">
        <f t="shared" si="4"/>
        <v>3113225</v>
      </c>
      <c r="E61" s="163">
        <f t="shared" si="4"/>
        <v>0</v>
      </c>
      <c r="F61" s="163">
        <f t="shared" si="4"/>
        <v>66987</v>
      </c>
      <c r="G61" s="163">
        <f t="shared" si="4"/>
        <v>4062078</v>
      </c>
      <c r="H61" s="163">
        <f t="shared" si="4"/>
        <v>11276427</v>
      </c>
    </row>
    <row r="62" s="1" customFormat="1" ht="12.75"/>
    <row r="63" spans="1:8" s="1" customFormat="1" ht="12.75">
      <c r="A63" s="143" t="s">
        <v>124</v>
      </c>
      <c r="B63" s="144">
        <v>3589465</v>
      </c>
      <c r="C63" s="144">
        <v>444672</v>
      </c>
      <c r="D63" s="144">
        <v>3113225</v>
      </c>
      <c r="E63" s="144">
        <v>0</v>
      </c>
      <c r="F63" s="144">
        <v>66987</v>
      </c>
      <c r="G63" s="144">
        <v>4062078</v>
      </c>
      <c r="H63" s="144">
        <f>SUM(B63:G63)</f>
        <v>11276427</v>
      </c>
    </row>
    <row r="64" spans="1:8" s="144" customFormat="1" ht="12.75">
      <c r="A64" s="156" t="s">
        <v>130</v>
      </c>
      <c r="B64" s="149"/>
      <c r="C64" s="149"/>
      <c r="D64" s="149"/>
      <c r="F64" s="1"/>
      <c r="G64" s="149"/>
      <c r="H64" s="149"/>
    </row>
    <row r="65" spans="1:8" s="144" customFormat="1" ht="12.75">
      <c r="A65" s="149" t="s">
        <v>132</v>
      </c>
      <c r="B65" s="149"/>
      <c r="C65" s="149"/>
      <c r="D65" s="149"/>
      <c r="F65" s="149"/>
      <c r="G65" s="149"/>
      <c r="H65" s="149"/>
    </row>
    <row r="66" spans="1:8" s="144" customFormat="1" ht="12.75">
      <c r="A66" s="149" t="s">
        <v>118</v>
      </c>
      <c r="B66" s="149">
        <v>0</v>
      </c>
      <c r="C66" s="149">
        <v>0</v>
      </c>
      <c r="D66" s="149">
        <v>0</v>
      </c>
      <c r="E66" s="144">
        <v>0</v>
      </c>
      <c r="F66" s="149">
        <v>12949</v>
      </c>
      <c r="G66" s="149">
        <v>0</v>
      </c>
      <c r="H66" s="144">
        <f aca="true" t="shared" si="5" ref="H66:H71">SUM(B66:G66)</f>
        <v>12949</v>
      </c>
    </row>
    <row r="67" spans="1:8" s="144" customFormat="1" ht="12.75">
      <c r="A67" s="156" t="s">
        <v>38</v>
      </c>
      <c r="B67" s="144">
        <v>0</v>
      </c>
      <c r="C67" s="144">
        <v>0</v>
      </c>
      <c r="D67" s="144">
        <v>0</v>
      </c>
      <c r="E67" s="144">
        <v>0</v>
      </c>
      <c r="F67" s="149">
        <v>0</v>
      </c>
      <c r="G67" s="144">
        <v>2092071</v>
      </c>
      <c r="H67" s="144">
        <f t="shared" si="5"/>
        <v>2092071</v>
      </c>
    </row>
    <row r="68" spans="1:8" s="144" customFormat="1" ht="12.75">
      <c r="A68" s="156" t="s">
        <v>119</v>
      </c>
      <c r="B68" s="144">
        <v>0</v>
      </c>
      <c r="C68" s="144">
        <v>0</v>
      </c>
      <c r="D68" s="144">
        <v>523100</v>
      </c>
      <c r="E68" s="144">
        <v>0</v>
      </c>
      <c r="F68" s="144">
        <v>0</v>
      </c>
      <c r="G68" s="144">
        <v>-523100</v>
      </c>
      <c r="H68" s="144">
        <f t="shared" si="5"/>
        <v>0</v>
      </c>
    </row>
    <row r="69" spans="1:8" s="144" customFormat="1" ht="12.75">
      <c r="A69" s="156" t="s">
        <v>120</v>
      </c>
      <c r="B69" s="144">
        <v>9596</v>
      </c>
      <c r="C69" s="144">
        <v>55894</v>
      </c>
      <c r="D69" s="144">
        <v>0</v>
      </c>
      <c r="E69" s="144">
        <v>0</v>
      </c>
      <c r="F69" s="144">
        <v>0</v>
      </c>
      <c r="G69" s="144">
        <v>0</v>
      </c>
      <c r="H69" s="144">
        <f>SUM(B69:G69)</f>
        <v>65490</v>
      </c>
    </row>
    <row r="70" spans="1:8" s="144" customFormat="1" ht="12.75">
      <c r="A70" s="156" t="s">
        <v>127</v>
      </c>
      <c r="B70" s="144">
        <v>1111</v>
      </c>
      <c r="C70" s="144">
        <v>0</v>
      </c>
      <c r="D70" s="144">
        <v>0</v>
      </c>
      <c r="E70" s="144">
        <v>0</v>
      </c>
      <c r="F70" s="144">
        <v>0</v>
      </c>
      <c r="G70" s="144">
        <v>-1111</v>
      </c>
      <c r="H70" s="144">
        <f t="shared" si="5"/>
        <v>0</v>
      </c>
    </row>
    <row r="71" spans="1:8" s="144" customFormat="1" ht="12.75">
      <c r="A71" s="156" t="s">
        <v>122</v>
      </c>
      <c r="B71" s="144">
        <v>0</v>
      </c>
      <c r="C71" s="144">
        <v>0</v>
      </c>
      <c r="D71" s="144">
        <v>0</v>
      </c>
      <c r="E71" s="144">
        <v>0</v>
      </c>
      <c r="F71" s="144">
        <v>0</v>
      </c>
      <c r="G71" s="144">
        <v>-1347904</v>
      </c>
      <c r="H71" s="144">
        <f t="shared" si="5"/>
        <v>-1347904</v>
      </c>
    </row>
    <row r="72" s="1" customFormat="1" ht="12.75">
      <c r="F72" s="144"/>
    </row>
    <row r="73" spans="1:8" s="164" customFormat="1" ht="13.5" thickBot="1">
      <c r="A73" s="158" t="s">
        <v>128</v>
      </c>
      <c r="B73" s="163">
        <f>SUM(B63:B72)</f>
        <v>3600172</v>
      </c>
      <c r="C73" s="163">
        <f aca="true" t="shared" si="6" ref="C73:H73">SUM(C63:C72)</f>
        <v>500566</v>
      </c>
      <c r="D73" s="163">
        <f t="shared" si="6"/>
        <v>3636325</v>
      </c>
      <c r="E73" s="163">
        <f t="shared" si="6"/>
        <v>0</v>
      </c>
      <c r="F73" s="163">
        <f t="shared" si="6"/>
        <v>79936</v>
      </c>
      <c r="G73" s="163">
        <f t="shared" si="6"/>
        <v>4282034</v>
      </c>
      <c r="H73" s="163">
        <f t="shared" si="6"/>
        <v>12099033</v>
      </c>
    </row>
    <row r="74" s="1" customFormat="1" ht="12.75"/>
    <row r="75" s="144" customFormat="1" ht="12.75">
      <c r="A75" s="162" t="s">
        <v>133</v>
      </c>
    </row>
    <row r="76" s="144" customFormat="1" ht="12.75">
      <c r="A76" s="162"/>
    </row>
    <row r="77" ht="12.75">
      <c r="A77" s="162"/>
    </row>
  </sheetData>
  <mergeCells count="4">
    <mergeCell ref="C6:F6"/>
    <mergeCell ref="C44:F44"/>
    <mergeCell ref="A1:G1"/>
    <mergeCell ref="A2:G2"/>
  </mergeCells>
  <printOptions/>
  <pageMargins left="0.91" right="0.62" top="0.47" bottom="0.22" header="0.2" footer="0.22"/>
  <pageSetup fitToHeight="2" horizontalDpi="600" verticalDpi="600" orientation="landscape" paperSize="9" scale="99" r:id="rId1"/>
  <rowBreaks count="1" manualBreakCount="1">
    <brk id="3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40">
      <selection activeCell="A6" sqref="A6"/>
    </sheetView>
  </sheetViews>
  <sheetFormatPr defaultColWidth="9.140625" defaultRowHeight="12.75"/>
  <cols>
    <col min="1" max="3" width="7.8515625" style="166" customWidth="1"/>
    <col min="4" max="4" width="23.7109375" style="166" customWidth="1"/>
    <col min="5" max="5" width="7.8515625" style="166" hidden="1" customWidth="1"/>
    <col min="6" max="6" width="11.7109375" style="166" customWidth="1"/>
    <col min="7" max="7" width="0.71875" style="166" customWidth="1"/>
    <col min="8" max="8" width="11.7109375" style="166" customWidth="1"/>
    <col min="9" max="9" width="0.71875" style="166" customWidth="1"/>
    <col min="10" max="10" width="11.7109375" style="166" customWidth="1"/>
    <col min="11" max="11" width="0.71875" style="166" customWidth="1"/>
    <col min="12" max="12" width="11.7109375" style="166" customWidth="1"/>
    <col min="13" max="16384" width="7.8515625" style="166" customWidth="1"/>
  </cols>
  <sheetData>
    <row r="1" spans="1:12" ht="14.25">
      <c r="A1" s="179" t="s">
        <v>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74" t="s">
        <v>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.75">
      <c r="A3" s="17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4.25">
      <c r="A4" s="177" t="s">
        <v>156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4.25">
      <c r="A5" s="177" t="s">
        <v>158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.75">
      <c r="A8" s="144"/>
      <c r="B8" s="144"/>
      <c r="C8" s="144"/>
      <c r="D8" s="144"/>
      <c r="E8" s="144" t="s">
        <v>134</v>
      </c>
      <c r="F8" s="175"/>
      <c r="G8" s="175" t="s">
        <v>19</v>
      </c>
      <c r="H8" s="175"/>
      <c r="I8" s="175"/>
      <c r="J8" s="175"/>
      <c r="K8" s="175" t="s">
        <v>20</v>
      </c>
      <c r="L8" s="174"/>
    </row>
    <row r="9" spans="1:12" ht="12.75">
      <c r="A9" s="144"/>
      <c r="B9" s="144"/>
      <c r="C9" s="144"/>
      <c r="D9" s="144"/>
      <c r="E9" s="144"/>
      <c r="F9" s="176" t="s">
        <v>35</v>
      </c>
      <c r="G9" s="175"/>
      <c r="H9" s="176" t="s">
        <v>36</v>
      </c>
      <c r="I9" s="175"/>
      <c r="J9" s="176" t="s">
        <v>35</v>
      </c>
      <c r="K9" s="175"/>
      <c r="L9" s="176" t="s">
        <v>36</v>
      </c>
    </row>
    <row r="10" spans="1:12" ht="12.75">
      <c r="A10" s="144"/>
      <c r="B10" s="144"/>
      <c r="C10" s="144"/>
      <c r="D10" s="144"/>
      <c r="E10" s="144"/>
      <c r="F10" s="175" t="s">
        <v>0</v>
      </c>
      <c r="G10" s="175"/>
      <c r="H10" s="175" t="s">
        <v>0</v>
      </c>
      <c r="I10" s="175"/>
      <c r="J10" s="175" t="s">
        <v>0</v>
      </c>
      <c r="K10" s="175"/>
      <c r="L10" s="175" t="s">
        <v>0</v>
      </c>
    </row>
    <row r="14" spans="1:12" ht="12.75">
      <c r="A14" s="166" t="s">
        <v>27</v>
      </c>
      <c r="F14" s="166">
        <v>3358597</v>
      </c>
      <c r="H14" s="166">
        <v>2619674</v>
      </c>
      <c r="J14" s="166">
        <v>2883375</v>
      </c>
      <c r="L14" s="166">
        <v>2737899</v>
      </c>
    </row>
    <row r="15" ht="12.75">
      <c r="A15" s="166" t="s">
        <v>135</v>
      </c>
    </row>
    <row r="16" spans="1:12" ht="12.75">
      <c r="A16" s="167" t="s">
        <v>136</v>
      </c>
      <c r="F16" s="168">
        <v>1517269</v>
      </c>
      <c r="H16" s="168">
        <v>1819260</v>
      </c>
      <c r="J16" s="168">
        <v>654782</v>
      </c>
      <c r="L16" s="168">
        <v>384675</v>
      </c>
    </row>
    <row r="17" spans="1:12" ht="12.75">
      <c r="A17" s="167" t="s">
        <v>137</v>
      </c>
      <c r="F17" s="166">
        <f>SUM(F14:F16)</f>
        <v>4875866</v>
      </c>
      <c r="H17" s="166">
        <f>SUM(H14:H16)</f>
        <v>4438934</v>
      </c>
      <c r="J17" s="166">
        <f>SUM(J14:J16)</f>
        <v>3538157</v>
      </c>
      <c r="L17" s="166">
        <f>SUM(L14:L16)</f>
        <v>3122574</v>
      </c>
    </row>
    <row r="18" spans="1:12" ht="12.75">
      <c r="A18" s="167" t="s">
        <v>138</v>
      </c>
      <c r="F18" s="169"/>
      <c r="G18" s="169"/>
      <c r="H18" s="169"/>
      <c r="I18" s="169"/>
      <c r="J18" s="169"/>
      <c r="K18" s="169"/>
      <c r="L18" s="169"/>
    </row>
    <row r="19" spans="1:12" ht="12.75">
      <c r="A19" s="167" t="s">
        <v>139</v>
      </c>
      <c r="F19" s="166">
        <v>-8954075</v>
      </c>
      <c r="H19" s="166">
        <v>-9136576</v>
      </c>
      <c r="J19" s="166">
        <v>-7003980</v>
      </c>
      <c r="L19" s="166">
        <v>-8033371</v>
      </c>
    </row>
    <row r="20" spans="1:12" ht="12.75">
      <c r="A20" s="167" t="s">
        <v>140</v>
      </c>
      <c r="F20" s="166">
        <v>12781598</v>
      </c>
      <c r="H20" s="166">
        <v>7455065</v>
      </c>
      <c r="J20" s="166">
        <v>10379845</v>
      </c>
      <c r="L20" s="166">
        <v>7543365</v>
      </c>
    </row>
    <row r="21" spans="1:12" ht="12.75">
      <c r="A21" s="167" t="s">
        <v>141</v>
      </c>
      <c r="F21" s="166">
        <v>5000</v>
      </c>
      <c r="H21" s="166">
        <v>25000</v>
      </c>
      <c r="J21" s="166">
        <v>0</v>
      </c>
      <c r="L21" s="166">
        <v>0</v>
      </c>
    </row>
    <row r="22" spans="1:12" ht="12.75">
      <c r="A22" s="167" t="s">
        <v>142</v>
      </c>
      <c r="F22" s="170">
        <v>-887611</v>
      </c>
      <c r="H22" s="170">
        <v>-894402</v>
      </c>
      <c r="J22" s="168">
        <v>-628432</v>
      </c>
      <c r="L22" s="168">
        <v>-606731</v>
      </c>
    </row>
    <row r="23" ht="12.75">
      <c r="A23" s="167" t="s">
        <v>143</v>
      </c>
    </row>
    <row r="24" spans="1:12" ht="12.75">
      <c r="A24" s="167" t="s">
        <v>144</v>
      </c>
      <c r="F24" s="168">
        <f>SUM(F17:F22)</f>
        <v>7820778</v>
      </c>
      <c r="H24" s="168">
        <f>SUM(H17:H22)</f>
        <v>1888021</v>
      </c>
      <c r="J24" s="168">
        <f>SUM(J17:J22)</f>
        <v>6285590</v>
      </c>
      <c r="L24" s="168">
        <f>SUM(L17:L22)</f>
        <v>2025837</v>
      </c>
    </row>
    <row r="28" ht="12.75">
      <c r="A28" s="167"/>
    </row>
    <row r="29" spans="1:12" ht="12.75">
      <c r="A29" s="167" t="s">
        <v>145</v>
      </c>
      <c r="F29" s="166">
        <v>-120443</v>
      </c>
      <c r="H29" s="166">
        <v>-229769</v>
      </c>
      <c r="J29" s="166">
        <v>325176</v>
      </c>
      <c r="L29" s="166">
        <v>635215</v>
      </c>
    </row>
    <row r="30" spans="1:12" ht="12.75">
      <c r="A30" s="167" t="s">
        <v>146</v>
      </c>
      <c r="F30" s="166">
        <v>-1418514</v>
      </c>
      <c r="H30" s="166">
        <v>-888826</v>
      </c>
      <c r="J30" s="166">
        <v>-860449</v>
      </c>
      <c r="L30" s="166">
        <v>-1134532</v>
      </c>
    </row>
    <row r="31" spans="6:12" ht="12.75">
      <c r="F31" s="171">
        <f>SUM(F29:F30)</f>
        <v>-1538957</v>
      </c>
      <c r="H31" s="171">
        <f>SUM(H29:H30)</f>
        <v>-1118595</v>
      </c>
      <c r="J31" s="171">
        <f>SUM(J29:J30)</f>
        <v>-535273</v>
      </c>
      <c r="L31" s="171">
        <f>SUM(L29:L30)</f>
        <v>-499317</v>
      </c>
    </row>
    <row r="35" spans="1:12" ht="12.75">
      <c r="A35" s="167" t="s">
        <v>147</v>
      </c>
      <c r="F35" s="166">
        <f>+F24+F31</f>
        <v>6281821</v>
      </c>
      <c r="H35" s="166">
        <f>+H24+H31</f>
        <v>769426</v>
      </c>
      <c r="J35" s="166">
        <f>+J24+J31</f>
        <v>5750317</v>
      </c>
      <c r="L35" s="166">
        <f>+L24+L31</f>
        <v>1526520</v>
      </c>
    </row>
    <row r="37" ht="12.75">
      <c r="A37" s="167" t="s">
        <v>148</v>
      </c>
    </row>
    <row r="38" spans="1:12" ht="12.75">
      <c r="A38" s="167" t="s">
        <v>149</v>
      </c>
      <c r="F38" s="168">
        <v>16727259</v>
      </c>
      <c r="H38" s="168">
        <v>15870203</v>
      </c>
      <c r="J38" s="168">
        <v>13777510</v>
      </c>
      <c r="L38" s="168">
        <v>12164086</v>
      </c>
    </row>
    <row r="39" spans="1:12" ht="12.75">
      <c r="A39" s="167"/>
      <c r="F39" s="169"/>
      <c r="H39" s="169"/>
      <c r="J39" s="169"/>
      <c r="L39" s="169"/>
    </row>
    <row r="40" spans="1:12" ht="13.5" thickBot="1">
      <c r="A40" s="167" t="s">
        <v>150</v>
      </c>
      <c r="F40" s="172">
        <f>+F35+F38</f>
        <v>23009080</v>
      </c>
      <c r="H40" s="172">
        <f>+H35+H38</f>
        <v>16639629</v>
      </c>
      <c r="J40" s="172">
        <f>+J35+J38</f>
        <v>19527827</v>
      </c>
      <c r="L40" s="172">
        <f>+L35+L38</f>
        <v>13690606</v>
      </c>
    </row>
    <row r="41" spans="1:12" ht="12.75">
      <c r="A41" s="167"/>
      <c r="F41" s="169"/>
      <c r="H41" s="169"/>
      <c r="J41" s="169"/>
      <c r="L41" s="169"/>
    </row>
    <row r="42" spans="1:12" ht="12.75">
      <c r="A42" s="167"/>
      <c r="F42" s="169"/>
      <c r="H42" s="169"/>
      <c r="J42" s="169"/>
      <c r="L42" s="169"/>
    </row>
    <row r="43" spans="1:12" ht="12.75">
      <c r="A43" s="167"/>
      <c r="F43" s="169"/>
      <c r="H43" s="169"/>
      <c r="J43" s="169"/>
      <c r="L43" s="169"/>
    </row>
    <row r="44" spans="1:12" ht="12.75">
      <c r="A44" s="167" t="s">
        <v>151</v>
      </c>
      <c r="F44" s="169"/>
      <c r="H44" s="169"/>
      <c r="J44" s="169"/>
      <c r="L44" s="169"/>
    </row>
    <row r="45" spans="1:12" ht="12.75">
      <c r="A45" s="167" t="s">
        <v>152</v>
      </c>
      <c r="F45" s="169">
        <v>23009080</v>
      </c>
      <c r="H45" s="169">
        <v>16639629</v>
      </c>
      <c r="J45" s="169">
        <v>19527827</v>
      </c>
      <c r="L45" s="169">
        <v>13690606</v>
      </c>
    </row>
    <row r="46" ht="12.75">
      <c r="A46" s="167" t="s">
        <v>153</v>
      </c>
    </row>
    <row r="47" spans="1:12" ht="12.75">
      <c r="A47" s="167" t="s">
        <v>154</v>
      </c>
      <c r="F47" s="168">
        <v>0</v>
      </c>
      <c r="H47" s="168">
        <v>87630</v>
      </c>
      <c r="J47" s="166">
        <v>0</v>
      </c>
      <c r="L47" s="166">
        <v>86904</v>
      </c>
    </row>
    <row r="48" spans="1:12" ht="13.5" thickBot="1">
      <c r="A48" s="167" t="s">
        <v>155</v>
      </c>
      <c r="F48" s="173">
        <f>+F45+F47</f>
        <v>23009080</v>
      </c>
      <c r="H48" s="173">
        <f>+H45+H47</f>
        <v>16727259</v>
      </c>
      <c r="J48" s="173">
        <f>+J45+J47</f>
        <v>19527827</v>
      </c>
      <c r="L48" s="173">
        <f>+L45+L47</f>
        <v>13777510</v>
      </c>
    </row>
    <row r="52" ht="12.75">
      <c r="A52" s="178" t="s">
        <v>133</v>
      </c>
    </row>
  </sheetData>
  <printOptions/>
  <pageMargins left="0.73" right="0.63" top="1" bottom="0.84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2004-08-23T09:51:31Z</cp:lastPrinted>
  <dcterms:created xsi:type="dcterms:W3CDTF">2000-07-04T02:47:18Z</dcterms:created>
  <dcterms:modified xsi:type="dcterms:W3CDTF">2004-07-20T08:35:14Z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